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iwinco-my.sharepoint.com/personal/bcolmery_viwinco_com/Documents/Documents/_Viwinco/Bonus/2025/Process Audits/Egress Calculator/"/>
    </mc:Choice>
  </mc:AlternateContent>
  <xr:revisionPtr revIDLastSave="18" documentId="8_{2F683856-0DD4-4DEA-810D-977B5F2F29DE}" xr6:coauthVersionLast="47" xr6:coauthVersionMax="47" xr10:uidLastSave="{7C75752B-CA26-4B66-A56C-E8A5ADDD7FB4}"/>
  <bookViews>
    <workbookView xWindow="-120" yWindow="-120" windowWidth="29040" windowHeight="15840" xr2:uid="{B9930475-E0EB-4383-AC87-CD395494C5B4}"/>
  </bookViews>
  <sheets>
    <sheet name="Egress Calculator" sheetId="1" r:id="rId1"/>
  </sheets>
  <externalReferences>
    <externalReference r:id="rId2"/>
  </externalReferences>
  <definedNames>
    <definedName name="ArcSol">[1]TriangSol!$B$20:$B$23</definedName>
    <definedName name="Builder_s_Choice_DH_Equalite" localSheetId="0">'Egress Calculator'!$B$65</definedName>
    <definedName name="Builder_s_Choice_DH_Oriel" localSheetId="0">'Egress Calculator'!$B$66</definedName>
    <definedName name="Builder_s_Choice_DH_Revese_Oriel" localSheetId="0">'Egress Calculator'!$B$67</definedName>
    <definedName name="Builder_s_Choice_SH_Equalite" localSheetId="0">'Egress Calculator'!$B$62</definedName>
    <definedName name="Builder_s_Choice_SH_Oriel" localSheetId="0">'Egress Calculator'!$B$63</definedName>
    <definedName name="Builder_s_Choice_SH_Revese_Oriel" localSheetId="0">'Egress Calculator'!$B$64</definedName>
    <definedName name="Cambridge_DH_Equalite" localSheetId="0">'Egress Calculator'!$B$51</definedName>
    <definedName name="Cambridge_DH_Oriel" localSheetId="0">'Egress Calculator'!$B$52</definedName>
    <definedName name="Cambridge_DH_Reverse_Oriel" localSheetId="0">'Egress Calculator'!$B$53</definedName>
    <definedName name="Cambridge_SH_Equalite" localSheetId="0">'Egress Calculator'!$B$48</definedName>
    <definedName name="Cambridge_SH_Oriel" localSheetId="0">'Egress Calculator'!$B$49</definedName>
    <definedName name="Cambridge_SH_Reverse_Oriel" localSheetId="0">'Egress Calculator'!$B$50</definedName>
    <definedName name="Cambridge_Two_Lite_Slider" localSheetId="0">'Egress Calculator'!$B$74</definedName>
    <definedName name="Cambridge_V3SL_Equalite" localSheetId="0">'Egress Calculator'!$B$75</definedName>
    <definedName name="Cambridge_V3SL_QHQ" localSheetId="0">'Egress Calculator'!$B$76</definedName>
    <definedName name="Casement_VCCX_Window" localSheetId="0">'Egress Calculator'!$B$68</definedName>
    <definedName name="Columns">'[1]Diamon Grids'!$G$54</definedName>
    <definedName name="Cutback">'[1]Diamon Grids'!$C$38</definedName>
    <definedName name="DiamondChoice">'[1]Diamon Grids'!$E$53:$E$54</definedName>
    <definedName name="Edgemont_Double_Hung_Equalite" localSheetId="0">'Egress Calculator'!$B$45</definedName>
    <definedName name="Edgemont_Double_Hung_Oriel" localSheetId="0">'Egress Calculator'!$B$46</definedName>
    <definedName name="Edgemont_Double_Hung_Reverse_Oriel" localSheetId="0">'Egress Calculator'!$B$47</definedName>
    <definedName name="Edgemont_Two_Lite_Slider" localSheetId="0">'Egress Calculator'!$B$73</definedName>
    <definedName name="Edgemont_V3SL_Equalite" localSheetId="0">'Egress Calculator'!$B$77</definedName>
    <definedName name="Edgemont_V3SL_QHQ" localSheetId="0">'Egress Calculator'!$B$78</definedName>
    <definedName name="Fortified_Ocean_View_DH" localSheetId="0">'Egress Calculator'!$B$61</definedName>
    <definedName name="Fortified_Ocean_View_SH" localSheetId="0">'Egress Calculator'!$B$57</definedName>
    <definedName name="Four_Panel_Patio_Door_Aluminum_Sill" localSheetId="0">'Egress Calculator'!$B$82</definedName>
    <definedName name="Height" localSheetId="0">'Egress Calculator'!$C$13</definedName>
    <definedName name="Height.E.BCDHO" localSheetId="0">'Egress Calculator'!$N$66</definedName>
    <definedName name="Height.E.BCDHRO" localSheetId="0">'Egress Calculator'!$N$67</definedName>
    <definedName name="Height.E.BCSHE" localSheetId="0">'Egress Calculator'!$N$62</definedName>
    <definedName name="Height.E.BCSHO" localSheetId="0">'Egress Calculator'!$N$63</definedName>
    <definedName name="Height.E.BCSHRO" localSheetId="0">'Egress Calculator'!$N$64</definedName>
    <definedName name="Height.E.CA" localSheetId="0">'Egress Calculator'!$N$68</definedName>
    <definedName name="Height.E.CDHE" localSheetId="0">'Egress Calculator'!$N$51</definedName>
    <definedName name="Height.E.CDHO" localSheetId="0">'Egress Calculator'!$N$52</definedName>
    <definedName name="Height.E.CDHRO" localSheetId="0">'Egress Calculator'!$N$53</definedName>
    <definedName name="Height.E.CSHE" localSheetId="0">'Egress Calculator'!$N$48</definedName>
    <definedName name="Height.E.CSHO" localSheetId="0">'Egress Calculator'!$N$49</definedName>
    <definedName name="Height.E.CSHRO" localSheetId="0">'Egress Calculator'!$N$50</definedName>
    <definedName name="Height.E.SSDHE" localSheetId="0">'Egress Calculator'!$N$58</definedName>
    <definedName name="Height.E.SSDHO" localSheetId="0">'Egress Calculator'!$N$59</definedName>
    <definedName name="Height.E.SSDHRO" localSheetId="0">'Egress Calculator'!$N$60</definedName>
    <definedName name="Height.E.SSSHE" localSheetId="0">'Egress Calculator'!$N$54</definedName>
    <definedName name="Height.E.SSSHO" localSheetId="0">'Egress Calculator'!$N$55</definedName>
    <definedName name="Height.E.SSSHRO" localSheetId="0">'Egress Calculator'!$N$56</definedName>
    <definedName name="Height.E.WW2" localSheetId="0">'Egress Calculator'!$N$69</definedName>
    <definedName name="Height.E.WW3" localSheetId="0">'Egress Calculator'!$N$70</definedName>
    <definedName name="Height.E.WW4" localSheetId="0">'Egress Calculator'!$N$71</definedName>
    <definedName name="Height.E.WW5" localSheetId="0">'Egress Calculator'!$N$72</definedName>
    <definedName name="Height.E_BCDHE" localSheetId="0">'Egress Calculator'!$N$65</definedName>
    <definedName name="Height.S.BCDHO" localSheetId="0">'Egress Calculator'!$I$66</definedName>
    <definedName name="Height.S.BCDHRO" localSheetId="0">'Egress Calculator'!$I$67</definedName>
    <definedName name="Height.S.BCSHE" localSheetId="0">'Egress Calculator'!$I$62</definedName>
    <definedName name="Height.S.BCSHO" localSheetId="0">'Egress Calculator'!$I$63</definedName>
    <definedName name="Height.S.BCSHRO" localSheetId="0">'Egress Calculator'!$I$64</definedName>
    <definedName name="Height.S.C2LS" localSheetId="0">'Egress Calculator'!$I$74</definedName>
    <definedName name="Height.S.C3LSE" localSheetId="0">'Egress Calculator'!$I$75</definedName>
    <definedName name="Height.S.C3LSQHQ" localSheetId="0">'Egress Calculator'!$I$76</definedName>
    <definedName name="Height.S.CA" localSheetId="0">'Egress Calculator'!$I$68</definedName>
    <definedName name="Height.S.CDHE" localSheetId="0">'Egress Calculator'!$I$51</definedName>
    <definedName name="Height.S.CDHO" localSheetId="0">'Egress Calculator'!$I$52</definedName>
    <definedName name="Height.S.CDHRO" localSheetId="0">'Egress Calculator'!$I$53</definedName>
    <definedName name="Height.S.CSHE" localSheetId="0">'Egress Calculator'!$I$48</definedName>
    <definedName name="Height.S.CSHO" localSheetId="0">'Egress Calculator'!$I$49</definedName>
    <definedName name="Height.S.CSHRO" localSheetId="0">'Egress Calculator'!$I$50</definedName>
    <definedName name="Height.S.E2LS" localSheetId="0">'Egress Calculator'!$I$73</definedName>
    <definedName name="Height.S.E3LSE" localSheetId="0">'Egress Calculator'!$I$77</definedName>
    <definedName name="Height.S.E3LSQHQ" localSheetId="0">'Egress Calculator'!$I$78</definedName>
    <definedName name="Height.S.EDHE" localSheetId="0">'Egress Calculator'!$I$45</definedName>
    <definedName name="Height.S.EDHO" localSheetId="0">'Egress Calculator'!$I$46</definedName>
    <definedName name="Height.S.EDHRO" localSheetId="0">'Egress Calculator'!$I$47</definedName>
    <definedName name="Height.S.PD2A" localSheetId="0">'Egress Calculator'!$I$80</definedName>
    <definedName name="Height.S.PD2V" localSheetId="0">'Egress Calculator'!$I$79</definedName>
    <definedName name="Height.S.PD3A" localSheetId="0">'Egress Calculator'!$I$81</definedName>
    <definedName name="Height.S.PD4A" localSheetId="0">'Egress Calculator'!$I$82</definedName>
    <definedName name="Height.S.SSDHE" localSheetId="0">'Egress Calculator'!$I$58</definedName>
    <definedName name="Height.S.SSDHO" localSheetId="0">'Egress Calculator'!$I$59</definedName>
    <definedName name="Height.S.SSDHOV" localSheetId="0">'Egress Calculator'!$I$61</definedName>
    <definedName name="Height.S.SSDHRO" localSheetId="0">'Egress Calculator'!$I$60</definedName>
    <definedName name="Height.S.SSSHE" localSheetId="0">'Egress Calculator'!$I$54</definedName>
    <definedName name="Height.S.SSSHO" localSheetId="0">'Egress Calculator'!$I$55</definedName>
    <definedName name="Height.S.SSSHOV" localSheetId="0">'Egress Calculator'!$I$57</definedName>
    <definedName name="Height.S.SSSHRO" localSheetId="0">'Egress Calculator'!$I$56</definedName>
    <definedName name="Height.S.WW2" localSheetId="0">'Egress Calculator'!$I$69</definedName>
    <definedName name="Height.S.WW3" localSheetId="0">'Egress Calculator'!$I$70</definedName>
    <definedName name="Height.S.WW4" localSheetId="0">'Egress Calculator'!$I$71</definedName>
    <definedName name="Height.S.WW5" localSheetId="0">'Egress Calculator'!$I$72</definedName>
    <definedName name="Height.S_BCDHE" localSheetId="0">'Egress Calculator'!$I$65</definedName>
    <definedName name="Muntin_Length">'[1]Diamon Grids'!$H$54</definedName>
    <definedName name="Pattern">'[1]Diamon Grids'!$B$53:$B$73</definedName>
    <definedName name="_xlnm.Print_Area" localSheetId="0">'Egress Calculator'!$B$2:$P$26</definedName>
    <definedName name="ProductModel" localSheetId="0">'Egress Calculator'!$F$4</definedName>
    <definedName name="Rows">'[1]Diamon Grids'!$F$54</definedName>
    <definedName name="SawAngle">'[1]Diamon Grids'!$E$38</definedName>
    <definedName name="Signature_Series_DH_Equalite" localSheetId="0">'Egress Calculator'!$B$58</definedName>
    <definedName name="Signature_Series_DH_Oriel" localSheetId="0">'Egress Calculator'!$B$59</definedName>
    <definedName name="Signature_Series_DH_Reverse_Oriel" localSheetId="0">'Egress Calculator'!$B$60</definedName>
    <definedName name="Signature_Series_SH_Equalite" localSheetId="0">'Egress Calculator'!$B$54</definedName>
    <definedName name="Signature_Series_SH_Oriel" localSheetId="0">'Egress Calculator'!$B$55</definedName>
    <definedName name="Signature_Series_SH_Reverse_Oriel" localSheetId="0">'Egress Calculator'!$B$56</definedName>
    <definedName name="Table1" localSheetId="0">'Egress Calculator'!$B$45:$B$87</definedName>
    <definedName name="Table2" localSheetId="0">'Egress Calculator'!$P$45:$P$87</definedName>
    <definedName name="Three_Panel_Patio_Door_Aluminum_Sill" localSheetId="0">'Egress Calculator'!$B$81</definedName>
    <definedName name="TriangleSol">[1]TriangSol!$B$7:$B$11</definedName>
    <definedName name="Two_Panel_Patio_Door_Aluminum_Sill" localSheetId="0">'Egress Calculator'!$B$80</definedName>
    <definedName name="Two_Panel_Patio_Door_Vinyl_Sill" localSheetId="0">'Egress Calculator'!$B$79</definedName>
    <definedName name="VWW2U_VTCCX" localSheetId="0">'Egress Calculator'!$B$69</definedName>
    <definedName name="VWW3U" localSheetId="0">'Egress Calculator'!$B$70</definedName>
    <definedName name="VWW4U" localSheetId="0">'Egress Calculator'!$B$71</definedName>
    <definedName name="VWW5U" localSheetId="0">'Egress Calculator'!$B$72</definedName>
    <definedName name="Width" localSheetId="0">'Egress Calculator'!$C$11</definedName>
    <definedName name="Width.E.BCDHO" localSheetId="0">'Egress Calculator'!$L$66</definedName>
    <definedName name="Width.E.BCDHRO" localSheetId="0">'Egress Calculator'!$L$67</definedName>
    <definedName name="Width.E.BCSHE" localSheetId="0">'Egress Calculator'!$L$62</definedName>
    <definedName name="Width.E.BCSHO" localSheetId="0">'Egress Calculator'!$L$63</definedName>
    <definedName name="Width.E.BCSHRO" localSheetId="0">'Egress Calculator'!$L$64</definedName>
    <definedName name="Width.E.CA" localSheetId="0">'Egress Calculator'!$L$68</definedName>
    <definedName name="Width.E.CDHE" localSheetId="0">'Egress Calculator'!$L$51</definedName>
    <definedName name="Width.E.CDHO" localSheetId="0">'Egress Calculator'!$L$52</definedName>
    <definedName name="Width.E.CDHRO" localSheetId="0">'Egress Calculator'!$L$53</definedName>
    <definedName name="Width.E.CSHE" localSheetId="0">'Egress Calculator'!$L$48</definedName>
    <definedName name="Width.E.CSHO" localSheetId="0">'Egress Calculator'!$L$49</definedName>
    <definedName name="Width.E.CSHRO" localSheetId="0">'Egress Calculator'!$L$50</definedName>
    <definedName name="Width.E.SSDHE" localSheetId="0">'Egress Calculator'!$L$58</definedName>
    <definedName name="Width.E.SSDHO" localSheetId="0">'Egress Calculator'!$L$59</definedName>
    <definedName name="Width.E.SSDHRO" localSheetId="0">'Egress Calculator'!$L$60</definedName>
    <definedName name="Width.E.SSSHE" localSheetId="0">'Egress Calculator'!$L$54</definedName>
    <definedName name="Width.E.SSSHO" localSheetId="0">'Egress Calculator'!$L$55</definedName>
    <definedName name="Width.E.SSSHRO" localSheetId="0">'Egress Calculator'!$L$56</definedName>
    <definedName name="Width.E.WW2" localSheetId="0">'Egress Calculator'!$L$69</definedName>
    <definedName name="Width.E.WW3" localSheetId="0">'Egress Calculator'!$L$70</definedName>
    <definedName name="Width.E.WW4" localSheetId="0">'Egress Calculator'!$L$71</definedName>
    <definedName name="Width.E.WW5" localSheetId="0">'Egress Calculator'!$L$72</definedName>
    <definedName name="Width.E_BCDHE" localSheetId="0">'Egress Calculator'!$L$65</definedName>
    <definedName name="Width.S.BCDHE" localSheetId="0">'Egress Calculator'!$H$65</definedName>
    <definedName name="Width.S.BCDHO" localSheetId="0">'Egress Calculator'!$H$66</definedName>
    <definedName name="Width.S.BCDHRO" localSheetId="0">'Egress Calculator'!$H$67</definedName>
    <definedName name="Width.S.BCSHE" localSheetId="0">'Egress Calculator'!$H$62</definedName>
    <definedName name="Width.S.BCSHO" localSheetId="0">'Egress Calculator'!$H$63</definedName>
    <definedName name="Width.S.BCSHRO" localSheetId="0">'Egress Calculator'!$H$64</definedName>
    <definedName name="Width.S.C2LS" localSheetId="0">'Egress Calculator'!$H$74</definedName>
    <definedName name="Width.S.C3LSE" localSheetId="0">'Egress Calculator'!$H$75</definedName>
    <definedName name="Width.S.C3LSQHQ" localSheetId="0">'Egress Calculator'!$H$76</definedName>
    <definedName name="Width.S.CA" localSheetId="0">'Egress Calculator'!$H$68</definedName>
    <definedName name="Width.S.CDHE" localSheetId="0">'Egress Calculator'!$H$51</definedName>
    <definedName name="Width.S.CDHO">'Egress Calculator'!$H$52</definedName>
    <definedName name="Width.S.CDHRO" localSheetId="0">'Egress Calculator'!$H$53</definedName>
    <definedName name="Width.S.CSHE" localSheetId="0">'Egress Calculator'!$H$48</definedName>
    <definedName name="Width.S.CSHO" localSheetId="0">'Egress Calculator'!$H$49</definedName>
    <definedName name="Width.S.CSHRO" localSheetId="0">'Egress Calculator'!$H$50</definedName>
    <definedName name="Width.S.E2LS" localSheetId="0">'Egress Calculator'!$H$73</definedName>
    <definedName name="Width.S.E3LSE" localSheetId="0">'Egress Calculator'!$H$77</definedName>
    <definedName name="Width.S.E3LSQHQ" localSheetId="0">'Egress Calculator'!$H$78</definedName>
    <definedName name="Width.S.EDHE" localSheetId="0">'Egress Calculator'!$H$45</definedName>
    <definedName name="Width.S.EDHO" localSheetId="0">'Egress Calculator'!$H$46</definedName>
    <definedName name="Width.S.EDHRO" localSheetId="0">'Egress Calculator'!$H$47</definedName>
    <definedName name="Width.S.PD2A" localSheetId="0">'Egress Calculator'!$H$80</definedName>
    <definedName name="Width.S.PD2V" localSheetId="0">'Egress Calculator'!$H$79</definedName>
    <definedName name="Width.S.PD3A" localSheetId="0">'Egress Calculator'!$H$81</definedName>
    <definedName name="Width.S.PD4A" localSheetId="0">'Egress Calculator'!$H$82</definedName>
    <definedName name="Width.S.SSDHE" localSheetId="0">'Egress Calculator'!$H$58</definedName>
    <definedName name="Width.S.SSDHO" localSheetId="0">'Egress Calculator'!$H$59</definedName>
    <definedName name="Width.S.SSDHOV" localSheetId="0">'Egress Calculator'!$H$61</definedName>
    <definedName name="Width.S.SSDHRO" localSheetId="0">'Egress Calculator'!$H$60</definedName>
    <definedName name="Width.S.SSSHE" localSheetId="0">'Egress Calculator'!$H$54</definedName>
    <definedName name="Width.S.SSSHO" localSheetId="0">'Egress Calculator'!$H$55</definedName>
    <definedName name="Width.S.SSSHOV" localSheetId="0">'Egress Calculator'!$H$57</definedName>
    <definedName name="Width.S.SSSHRO" localSheetId="0">'Egress Calculator'!$H$56</definedName>
    <definedName name="Width.S.WW2_" localSheetId="0">'Egress Calculator'!$H$69</definedName>
    <definedName name="Width.S.WW3_" localSheetId="0">'Egress Calculator'!$H$70</definedName>
    <definedName name="Width.S.WW4_" localSheetId="0">'Egress Calculator'!$H$71</definedName>
    <definedName name="Width.S.WW5_" localSheetId="0">'Egress Calculator'!$H$72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 a="1"/>
  <c r="L13" i="1" s="1"/>
  <c r="F11" i="1" l="1" a="1"/>
  <c r="F11" i="1" s="1"/>
  <c r="F13" i="1" l="1" a="1"/>
  <c r="F13" i="1" s="1"/>
  <c r="H13" i="1" s="1"/>
  <c r="L11" i="1" a="1"/>
  <c r="L11" i="1" s="1"/>
  <c r="N13" i="1" s="1" a="1"/>
  <c r="N13" i="1" s="1"/>
  <c r="O50" i="1" l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46" i="1"/>
  <c r="O47" i="1"/>
  <c r="O48" i="1"/>
  <c r="O49" i="1"/>
  <c r="O4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<sst xmlns="http://schemas.openxmlformats.org/spreadsheetml/2006/main" count="176" uniqueCount="137">
  <si>
    <t>Product Model</t>
  </si>
  <si>
    <t>Edgemont Double Hung Equalite</t>
  </si>
  <si>
    <t>Product Description</t>
  </si>
  <si>
    <t>N/A</t>
  </si>
  <si>
    <t>Make Size</t>
  </si>
  <si>
    <t>Standard Hardware Opening</t>
  </si>
  <si>
    <t>Egress Hardware Opening</t>
  </si>
  <si>
    <t>Width</t>
  </si>
  <si>
    <t>Square Foot Opening</t>
  </si>
  <si>
    <t>Height</t>
  </si>
  <si>
    <t xml:space="preserve">Egress Requirements:     </t>
  </si>
  <si>
    <t>Equation</t>
  </si>
  <si>
    <t>Table1</t>
  </si>
  <si>
    <t>Standard</t>
  </si>
  <si>
    <t xml:space="preserve">Egress </t>
  </si>
  <si>
    <t>Table2</t>
  </si>
  <si>
    <t>S.EDHE</t>
  </si>
  <si>
    <t>E.EDHE</t>
  </si>
  <si>
    <t>Edgemont Double Hung Oriel</t>
  </si>
  <si>
    <t>S.EDHO</t>
  </si>
  <si>
    <t>E.EDHO</t>
  </si>
  <si>
    <t>DP35 Sill Leg</t>
  </si>
  <si>
    <t>Edgemont Double Hung Reverse Oriel</t>
  </si>
  <si>
    <t>S.EDHRO</t>
  </si>
  <si>
    <t>E.EDHRO</t>
  </si>
  <si>
    <t>Cambridge SH Equalite</t>
  </si>
  <si>
    <t>S.CSHE</t>
  </si>
  <si>
    <t>E.CSHE</t>
  </si>
  <si>
    <t>Cambridge SH Oriel</t>
  </si>
  <si>
    <t>S.CSHO</t>
  </si>
  <si>
    <t>E.CSHO</t>
  </si>
  <si>
    <t>Cambridge SH Reverse Oriel</t>
  </si>
  <si>
    <t>S.CSHRO</t>
  </si>
  <si>
    <t>E.CSHRO</t>
  </si>
  <si>
    <t>Cambridge DH Equalite</t>
  </si>
  <si>
    <t>S.CDHE</t>
  </si>
  <si>
    <t>E.CDHE</t>
  </si>
  <si>
    <t>Cambridge DH Oriel</t>
  </si>
  <si>
    <t>S.CDHO</t>
  </si>
  <si>
    <t>E.CDHO</t>
  </si>
  <si>
    <t>Cambridge DH Reverse Oriel</t>
  </si>
  <si>
    <t>S.CDHRO</t>
  </si>
  <si>
    <t>E.CDHRO</t>
  </si>
  <si>
    <t>Signature Series SH Equalite</t>
  </si>
  <si>
    <t>S.SSSHE</t>
  </si>
  <si>
    <t>E.SSSHE</t>
  </si>
  <si>
    <t>Signature Series SH Oriel</t>
  </si>
  <si>
    <t>S.SSSHO</t>
  </si>
  <si>
    <t>E.SSSHO</t>
  </si>
  <si>
    <t>Signature Series SH Reverse Oriel</t>
  </si>
  <si>
    <t>S.SSSHRO</t>
  </si>
  <si>
    <t>E.SSSHRO</t>
  </si>
  <si>
    <t>Fortified Ocean View SH</t>
  </si>
  <si>
    <t>S.SSSHOV</t>
  </si>
  <si>
    <t>E.SSSHOV</t>
  </si>
  <si>
    <t>Signature Series DH Equalite</t>
  </si>
  <si>
    <t>S.SSDHE</t>
  </si>
  <si>
    <t>E.SSDHE</t>
  </si>
  <si>
    <t>Signature Series DH Oriel</t>
  </si>
  <si>
    <t>S.SSDHO</t>
  </si>
  <si>
    <t>E.SSDHO</t>
  </si>
  <si>
    <t>Signature Series DH Reverse Oriel</t>
  </si>
  <si>
    <t>S.SSDHRO</t>
  </si>
  <si>
    <t>E.SSDHRO</t>
  </si>
  <si>
    <t>Fortified Ocean View DH</t>
  </si>
  <si>
    <t>S.SSDHOV</t>
  </si>
  <si>
    <t>E.SSDHOV</t>
  </si>
  <si>
    <t>Builder's Choice SH Equalite</t>
  </si>
  <si>
    <t>S.BCSHE</t>
  </si>
  <si>
    <t>E.BCSHE</t>
  </si>
  <si>
    <t>Builder's Choice SH Oriel</t>
  </si>
  <si>
    <t>S.BCSHO</t>
  </si>
  <si>
    <t>E.BCSHO</t>
  </si>
  <si>
    <t>Builder's Choice SH Revese Oriel</t>
  </si>
  <si>
    <t>S.BCSHRO</t>
  </si>
  <si>
    <t>E.BCSHRO</t>
  </si>
  <si>
    <t>Builder's Choice DH Equalite</t>
  </si>
  <si>
    <t>S,BCDHE</t>
  </si>
  <si>
    <t>E,BCDHE</t>
  </si>
  <si>
    <t>Builder's Choice DH Oriel</t>
  </si>
  <si>
    <t>S.BCDHO</t>
  </si>
  <si>
    <t>E.BCDHO</t>
  </si>
  <si>
    <t>Builder's Choice DH Revese Oriel</t>
  </si>
  <si>
    <t>S.BCDHRO</t>
  </si>
  <si>
    <t>E.BCDHRO</t>
  </si>
  <si>
    <t>Casement/VCCX Window</t>
  </si>
  <si>
    <t>S.CA</t>
  </si>
  <si>
    <t>E.CA</t>
  </si>
  <si>
    <t>VWW2U/VTCCX</t>
  </si>
  <si>
    <t>S.WW2</t>
  </si>
  <si>
    <t>E.WW2</t>
  </si>
  <si>
    <t>VWW3U</t>
  </si>
  <si>
    <t>S.WW3</t>
  </si>
  <si>
    <t>E.WW3</t>
  </si>
  <si>
    <t>VWW4U</t>
  </si>
  <si>
    <t>S.WW4</t>
  </si>
  <si>
    <t>E.WW4</t>
  </si>
  <si>
    <t>VWW5U</t>
  </si>
  <si>
    <t>S.WW5</t>
  </si>
  <si>
    <t>E.WW5</t>
  </si>
  <si>
    <t>Edgemont Two-Lite Slider</t>
  </si>
  <si>
    <t>S.E2LS</t>
  </si>
  <si>
    <t>E.E2LS</t>
  </si>
  <si>
    <t>Cambridge Two-Lite Slider</t>
  </si>
  <si>
    <t>S.C2LS</t>
  </si>
  <si>
    <t>E.C2LS</t>
  </si>
  <si>
    <t>Cambridge V3SL-Equalite</t>
  </si>
  <si>
    <t>S.C3LSE</t>
  </si>
  <si>
    <t>E.C3LSE</t>
  </si>
  <si>
    <t>Cambridge V3SL-QHQ</t>
  </si>
  <si>
    <t>S.C3LSQHQ</t>
  </si>
  <si>
    <t>E.C3LSQHQ</t>
  </si>
  <si>
    <t>Edgemont V3SL-Equalite</t>
  </si>
  <si>
    <t>S.E3LSE</t>
  </si>
  <si>
    <t>E.E3LSE</t>
  </si>
  <si>
    <t>Edgemont V3SL-QHQ</t>
  </si>
  <si>
    <t>S.E3LSQHQ</t>
  </si>
  <si>
    <t>E.E3LSQHQ</t>
  </si>
  <si>
    <t>Two-Panel Patio Door Vinyl Sill</t>
  </si>
  <si>
    <t>S.PD2V</t>
  </si>
  <si>
    <t>E.PD2V</t>
  </si>
  <si>
    <t>Two-Panel Patio Door Aluminum Sill</t>
  </si>
  <si>
    <t>S.PD2A</t>
  </si>
  <si>
    <t>E.PD2A</t>
  </si>
  <si>
    <t>Three-Panel Patio Door Aluminum Sill</t>
  </si>
  <si>
    <t>S.PD3A</t>
  </si>
  <si>
    <t>E.PD3A</t>
  </si>
  <si>
    <t>Four-Panel Patio Door Aluminum Sill</t>
  </si>
  <si>
    <t>S.PD4A</t>
  </si>
  <si>
    <t>E.PD4A</t>
  </si>
  <si>
    <t>DIFF</t>
  </si>
  <si>
    <t>`</t>
  </si>
  <si>
    <t>EGRESS CALCULATOR</t>
  </si>
  <si>
    <t>Calculations are based upon CAD data and must be confirmed on actural units by building code officals.</t>
  </si>
  <si>
    <t>Horizontal opening ≥ 20.00"</t>
  </si>
  <si>
    <t>Vertical opening ≥ 24.00"</t>
  </si>
  <si>
    <t>Square footage ≥ 5.7sf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</si>
</sst>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13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rgb="FF0070C0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sz val="10"/>
      <color rgb="FF0070C0"/>
      <name val="Arial"/>
      <family val="2"/>
    </font>
    <font>
      <sz val="8"/>
      <color rgb="FFC00000"/>
      <name val="Arial"/>
      <family val="2"/>
    </font>
    <font>
      <b/>
      <sz val="12"/>
      <color rgb="FFFF0000"/>
      <name val="Arial"/>
      <family val="2"/>
    </font>
    <font>
      <b/>
      <sz val="28"/>
      <name val="Arial"/>
      <family val="2"/>
    </font>
    <font>
      <b/>
      <sz val="26"/>
      <color theme="4" tint="-0.24997711111789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7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4" xfId="0" applyFont="1" applyBorder="1"/>
    <xf numFmtId="0" fontId="9" fillId="0" borderId="0" xfId="0" applyFont="1" applyAlignment="1">
      <alignment horizontal="right" vertical="center"/>
    </xf>
    <xf numFmtId="0" fontId="1" fillId="0" borderId="7" xfId="0" applyFont="1" applyBorder="1"/>
    <xf numFmtId="0" fontId="9" fillId="0" borderId="8" xfId="0" applyFont="1" applyBorder="1" applyAlignment="1">
      <alignment horizontal="right" vertical="center"/>
    </xf>
    <xf numFmtId="165" fontId="1" fillId="0" borderId="7" xfId="0" applyNumberFormat="1" applyFon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2" fillId="0" borderId="7" xfId="0" applyFont="1" applyBorder="1"/>
    <xf numFmtId="165" fontId="1" fillId="0" borderId="0" xfId="0" applyNumberFormat="1" applyFont="1"/>
    <xf numFmtId="0" fontId="9" fillId="2" borderId="8" xfId="0" applyFont="1" applyFill="1" applyBorder="1" applyAlignment="1">
      <alignment horizontal="right" vertical="center"/>
    </xf>
    <xf numFmtId="165" fontId="1" fillId="2" borderId="7" xfId="0" applyNumberFormat="1" applyFont="1" applyFill="1" applyBorder="1" applyAlignment="1">
      <alignment horizontal="center" vertical="center"/>
    </xf>
    <xf numFmtId="165" fontId="1" fillId="2" borderId="8" xfId="0" applyNumberFormat="1" applyFont="1" applyFill="1" applyBorder="1" applyAlignment="1">
      <alignment horizontal="center" vertical="center"/>
    </xf>
    <xf numFmtId="165" fontId="1" fillId="2" borderId="0" xfId="0" applyNumberFormat="1" applyFont="1" applyFill="1" applyAlignment="1">
      <alignment horizontal="center" vertical="center"/>
    </xf>
    <xf numFmtId="165" fontId="1" fillId="2" borderId="0" xfId="0" applyNumberFormat="1" applyFont="1" applyFill="1"/>
    <xf numFmtId="0" fontId="1" fillId="3" borderId="7" xfId="0" applyFont="1" applyFill="1" applyBorder="1"/>
    <xf numFmtId="0" fontId="9" fillId="3" borderId="8" xfId="0" applyFont="1" applyFill="1" applyBorder="1" applyAlignment="1">
      <alignment horizontal="right" vertical="center"/>
    </xf>
    <xf numFmtId="165" fontId="1" fillId="3" borderId="7" xfId="0" applyNumberFormat="1" applyFont="1" applyFill="1" applyBorder="1" applyAlignment="1">
      <alignment horizontal="center" vertical="center"/>
    </xf>
    <xf numFmtId="165" fontId="1" fillId="3" borderId="8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165" fontId="1" fillId="3" borderId="0" xfId="0" applyNumberFormat="1" applyFont="1" applyFill="1"/>
    <xf numFmtId="165" fontId="1" fillId="3" borderId="0" xfId="0" applyNumberFormat="1" applyFont="1" applyFill="1" applyAlignment="1">
      <alignment horizontal="center" vertical="center"/>
    </xf>
    <xf numFmtId="0" fontId="9" fillId="4" borderId="8" xfId="0" applyFont="1" applyFill="1" applyBorder="1" applyAlignment="1">
      <alignment horizontal="right" vertical="center"/>
    </xf>
    <xf numFmtId="165" fontId="1" fillId="4" borderId="7" xfId="0" applyNumberFormat="1" applyFont="1" applyFill="1" applyBorder="1" applyAlignment="1">
      <alignment horizontal="center" vertical="center"/>
    </xf>
    <xf numFmtId="165" fontId="1" fillId="4" borderId="8" xfId="0" applyNumberFormat="1" applyFont="1" applyFill="1" applyBorder="1" applyAlignment="1">
      <alignment horizontal="center" vertical="center"/>
    </xf>
    <xf numFmtId="165" fontId="1" fillId="4" borderId="0" xfId="0" applyNumberFormat="1" applyFont="1" applyFill="1" applyAlignment="1">
      <alignment horizontal="center" vertical="center"/>
    </xf>
    <xf numFmtId="0" fontId="9" fillId="4" borderId="8" xfId="0" applyFont="1" applyFill="1" applyBorder="1" applyAlignment="1">
      <alignment horizontal="left" vertical="center"/>
    </xf>
    <xf numFmtId="165" fontId="1" fillId="4" borderId="0" xfId="0" applyNumberFormat="1" applyFont="1" applyFill="1"/>
    <xf numFmtId="0" fontId="9" fillId="2" borderId="8" xfId="0" applyFont="1" applyFill="1" applyBorder="1" applyAlignment="1">
      <alignment horizontal="left" vertical="center"/>
    </xf>
    <xf numFmtId="0" fontId="1" fillId="5" borderId="7" xfId="0" applyFont="1" applyFill="1" applyBorder="1"/>
    <xf numFmtId="0" fontId="9" fillId="5" borderId="8" xfId="0" applyFont="1" applyFill="1" applyBorder="1" applyAlignment="1">
      <alignment horizontal="right" vertical="center"/>
    </xf>
    <xf numFmtId="165" fontId="1" fillId="5" borderId="7" xfId="0" applyNumberFormat="1" applyFont="1" applyFill="1" applyBorder="1" applyAlignment="1">
      <alignment horizontal="center" vertical="center"/>
    </xf>
    <xf numFmtId="165" fontId="1" fillId="5" borderId="8" xfId="0" applyNumberFormat="1" applyFont="1" applyFill="1" applyBorder="1" applyAlignment="1">
      <alignment horizontal="center" vertical="center"/>
    </xf>
    <xf numFmtId="165" fontId="1" fillId="5" borderId="0" xfId="0" applyNumberFormat="1" applyFont="1" applyFill="1" applyAlignment="1">
      <alignment horizontal="center" vertical="center" shrinkToFit="1"/>
    </xf>
    <xf numFmtId="0" fontId="9" fillId="5" borderId="0" xfId="0" applyFont="1" applyFill="1" applyAlignment="1">
      <alignment horizontal="left" vertical="center"/>
    </xf>
    <xf numFmtId="165" fontId="1" fillId="5" borderId="0" xfId="0" applyNumberFormat="1" applyFont="1" applyFill="1"/>
    <xf numFmtId="165" fontId="1" fillId="5" borderId="0" xfId="0" applyNumberFormat="1" applyFont="1" applyFill="1" applyAlignment="1">
      <alignment horizontal="center" vertical="center"/>
    </xf>
    <xf numFmtId="0" fontId="1" fillId="6" borderId="7" xfId="0" applyFont="1" applyFill="1" applyBorder="1"/>
    <xf numFmtId="0" fontId="9" fillId="6" borderId="8" xfId="0" applyFont="1" applyFill="1" applyBorder="1" applyAlignment="1">
      <alignment horizontal="right" vertical="center"/>
    </xf>
    <xf numFmtId="165" fontId="1" fillId="6" borderId="7" xfId="0" applyNumberFormat="1" applyFont="1" applyFill="1" applyBorder="1" applyAlignment="1">
      <alignment horizontal="center" vertical="center"/>
    </xf>
    <xf numFmtId="165" fontId="1" fillId="6" borderId="8" xfId="0" applyNumberFormat="1" applyFont="1" applyFill="1" applyBorder="1" applyAlignment="1">
      <alignment horizontal="center" vertical="center"/>
    </xf>
    <xf numFmtId="165" fontId="1" fillId="6" borderId="0" xfId="0" applyNumberFormat="1" applyFont="1" applyFill="1" applyAlignment="1">
      <alignment horizontal="center" vertical="center"/>
    </xf>
    <xf numFmtId="0" fontId="9" fillId="6" borderId="0" xfId="0" applyFont="1" applyFill="1" applyAlignment="1">
      <alignment horizontal="left" vertical="center"/>
    </xf>
    <xf numFmtId="165" fontId="1" fillId="6" borderId="0" xfId="0" applyNumberFormat="1" applyFont="1" applyFill="1"/>
    <xf numFmtId="0" fontId="4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right" vertical="center"/>
    </xf>
    <xf numFmtId="0" fontId="9" fillId="4" borderId="0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right" vertical="center"/>
    </xf>
    <xf numFmtId="0" fontId="9" fillId="3" borderId="0" xfId="0" applyFont="1" applyFill="1" applyBorder="1" applyAlignment="1">
      <alignment horizontal="right" vertical="center"/>
    </xf>
    <xf numFmtId="0" fontId="9" fillId="5" borderId="0" xfId="0" applyFont="1" applyFill="1" applyBorder="1" applyAlignment="1">
      <alignment horizontal="right" vertical="center"/>
    </xf>
    <xf numFmtId="0" fontId="9" fillId="6" borderId="0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/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/>
    <xf numFmtId="0" fontId="1" fillId="0" borderId="8" xfId="0" applyFont="1" applyBorder="1"/>
    <xf numFmtId="0" fontId="1" fillId="4" borderId="7" xfId="0" applyFont="1" applyFill="1" applyBorder="1"/>
    <xf numFmtId="0" fontId="1" fillId="4" borderId="0" xfId="0" applyFont="1" applyFill="1"/>
    <xf numFmtId="0" fontId="1" fillId="2" borderId="7" xfId="0" applyFont="1" applyFill="1" applyBorder="1"/>
    <xf numFmtId="0" fontId="1" fillId="2" borderId="0" xfId="0" applyFont="1" applyFill="1"/>
    <xf numFmtId="0" fontId="1" fillId="3" borderId="0" xfId="0" applyFont="1" applyFill="1"/>
    <xf numFmtId="0" fontId="1" fillId="5" borderId="0" xfId="0" applyFont="1" applyFill="1"/>
    <xf numFmtId="0" fontId="1" fillId="0" borderId="0" xfId="0" applyFont="1" applyAlignment="1">
      <alignment vertical="top"/>
    </xf>
    <xf numFmtId="0" fontId="1" fillId="0" borderId="8" xfId="0" applyFont="1" applyBorder="1" applyAlignment="1">
      <alignment vertical="top"/>
    </xf>
    <xf numFmtId="0" fontId="1" fillId="6" borderId="0" xfId="0" applyFont="1" applyFill="1"/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vertical="top"/>
    </xf>
    <xf numFmtId="0" fontId="1" fillId="0" borderId="0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165" fontId="1" fillId="0" borderId="9" xfId="0" applyNumberFormat="1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164" fontId="2" fillId="0" borderId="13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>
      <alignment horizontal="center" vertical="center"/>
    </xf>
    <xf numFmtId="165" fontId="1" fillId="0" borderId="0" xfId="0" applyNumberFormat="1" applyFont="1" applyBorder="1" applyAlignment="1">
      <alignment horizontal="center" vertical="center"/>
    </xf>
    <xf numFmtId="165" fontId="1" fillId="4" borderId="0" xfId="0" applyNumberFormat="1" applyFon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center" vertical="center"/>
    </xf>
    <xf numFmtId="165" fontId="1" fillId="3" borderId="0" xfId="0" applyNumberFormat="1" applyFont="1" applyFill="1" applyBorder="1" applyAlignment="1">
      <alignment horizontal="center" vertical="center"/>
    </xf>
    <xf numFmtId="165" fontId="1" fillId="5" borderId="0" xfId="0" applyNumberFormat="1" applyFont="1" applyFill="1" applyBorder="1" applyAlignment="1">
      <alignment horizontal="center" vertical="center"/>
    </xf>
    <xf numFmtId="165" fontId="1" fillId="6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/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/>
    <xf numFmtId="0" fontId="2" fillId="0" borderId="23" xfId="0" applyFont="1" applyBorder="1"/>
    <xf numFmtId="0" fontId="2" fillId="0" borderId="24" xfId="0" applyFont="1" applyBorder="1"/>
    <xf numFmtId="0" fontId="2" fillId="0" borderId="19" xfId="0" applyFont="1" applyBorder="1"/>
    <xf numFmtId="0" fontId="2" fillId="0" borderId="2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/>
    </xf>
    <xf numFmtId="0" fontId="1" fillId="0" borderId="20" xfId="0" applyFont="1" applyBorder="1"/>
    <xf numFmtId="0" fontId="2" fillId="0" borderId="20" xfId="0" applyFont="1" applyBorder="1" applyAlignment="1">
      <alignment horizontal="center"/>
    </xf>
    <xf numFmtId="164" fontId="2" fillId="0" borderId="13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1" fillId="2" borderId="0" xfId="0" applyFont="1" applyFill="1" applyBorder="1"/>
    <xf numFmtId="0" fontId="1" fillId="2" borderId="21" xfId="0" applyFont="1" applyFill="1" applyBorder="1"/>
    <xf numFmtId="0" fontId="2" fillId="4" borderId="2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1" fillId="0" borderId="24" xfId="0" applyFont="1" applyBorder="1"/>
    <xf numFmtId="0" fontId="4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/>
    <xf numFmtId="0" fontId="12" fillId="0" borderId="25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1" fillId="0" borderId="28" xfId="0" applyFont="1" applyBorder="1" applyAlignment="1">
      <alignment horizontal="left" vertical="center"/>
    </xf>
    <xf numFmtId="0" fontId="11" fillId="0" borderId="29" xfId="0" applyFont="1" applyBorder="1" applyAlignment="1">
      <alignment horizontal="left"/>
    </xf>
    <xf numFmtId="0" fontId="2" fillId="0" borderId="28" xfId="0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0" fontId="2" fillId="0" borderId="29" xfId="0" applyFont="1" applyBorder="1"/>
    <xf numFmtId="0" fontId="2" fillId="0" borderId="28" xfId="0" applyFont="1" applyBorder="1" applyAlignment="1">
      <alignment horizontal="center" vertical="center"/>
    </xf>
    <xf numFmtId="0" fontId="2" fillId="0" borderId="0" xfId="0" applyFont="1" applyBorder="1"/>
    <xf numFmtId="0" fontId="10" fillId="0" borderId="28" xfId="0" applyFont="1" applyBorder="1" applyAlignment="1">
      <alignment horizontal="right" vertical="center"/>
    </xf>
    <xf numFmtId="0" fontId="3" fillId="0" borderId="0" xfId="0" applyFont="1" applyBorder="1" applyAlignment="1">
      <alignment horizontal="right"/>
    </xf>
    <xf numFmtId="0" fontId="2" fillId="0" borderId="28" xfId="0" applyFont="1" applyBorder="1"/>
    <xf numFmtId="0" fontId="5" fillId="0" borderId="0" xfId="0" applyFont="1" applyBorder="1"/>
    <xf numFmtId="0" fontId="2" fillId="0" borderId="28" xfId="0" applyFont="1" applyBorder="1" applyAlignment="1">
      <alignment horizontal="left" vertical="center"/>
    </xf>
    <xf numFmtId="0" fontId="1" fillId="0" borderId="0" xfId="0" applyFont="1" applyBorder="1" applyAlignment="1">
      <alignment horizontal="center"/>
    </xf>
    <xf numFmtId="0" fontId="1" fillId="0" borderId="28" xfId="0" applyFont="1" applyBorder="1"/>
    <xf numFmtId="0" fontId="1" fillId="0" borderId="29" xfId="0" applyFont="1" applyBorder="1"/>
    <xf numFmtId="0" fontId="1" fillId="0" borderId="28" xfId="0" applyFont="1" applyBorder="1" applyAlignment="1">
      <alignment horizontal="left" vertical="center"/>
    </xf>
    <xf numFmtId="0" fontId="1" fillId="0" borderId="28" xfId="0" applyFont="1" applyBorder="1" applyAlignment="1">
      <alignment vertical="top"/>
    </xf>
    <xf numFmtId="0" fontId="1" fillId="0" borderId="2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/>
    <xf numFmtId="0" fontId="1" fillId="0" borderId="31" xfId="0" applyFont="1" applyBorder="1"/>
    <xf numFmtId="0" fontId="1" fillId="0" borderId="32" xfId="0" applyFont="1" applyBorder="1"/>
  </cellXfs>
  <cellStyles count="1">
    <cellStyle name="Normal" xfId="0" builtinId="0"/>
  </cellStyles>
  <dxfs count="4"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132522</xdr:colOff>
      <xdr:row>1</xdr:row>
      <xdr:rowOff>60003</xdr:rowOff>
    </xdr:from>
    <xdr:to>
      <xdr:col>11</xdr:col>
      <xdr:colOff>8283</xdr:colOff>
      <xdr:row>1</xdr:row>
      <xdr:rowOff>990146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4C3EAA74-45CB-4A41-A3CC-E2CC6FA5E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55674" y="449286"/>
          <a:ext cx="1548848" cy="9301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pilar\Downloads\Useful%20Formul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s"/>
      <sheetName val="TriangSol"/>
      <sheetName val="Geo"/>
      <sheetName val="GeoCal"/>
      <sheetName val="Diamon Grids"/>
      <sheetName val="Pitch"/>
      <sheetName val="Gothic"/>
      <sheetName val="Bay&amp;Bow"/>
      <sheetName val="GPS"/>
      <sheetName val="DATA"/>
      <sheetName val="EACGP"/>
      <sheetName val="Egress Cal."/>
      <sheetName val="Useful Formulas"/>
    </sheetNames>
    <sheetDataSet>
      <sheetData sheetId="0"/>
      <sheetData sheetId="1">
        <row r="7">
          <cell r="B7" t="str">
            <v>A</v>
          </cell>
        </row>
        <row r="8">
          <cell r="B8" t="str">
            <v>B</v>
          </cell>
        </row>
        <row r="9">
          <cell r="B9" t="str">
            <v>C</v>
          </cell>
        </row>
        <row r="10">
          <cell r="B10" t="str">
            <v>D</v>
          </cell>
        </row>
        <row r="11">
          <cell r="B11" t="str">
            <v>E</v>
          </cell>
        </row>
        <row r="20">
          <cell r="B20" t="str">
            <v>DEGREES</v>
          </cell>
        </row>
        <row r="21">
          <cell r="B21" t="str">
            <v>RADIANS</v>
          </cell>
        </row>
        <row r="22">
          <cell r="B22" t="str">
            <v>RADIUS</v>
          </cell>
        </row>
        <row r="23">
          <cell r="B23" t="str">
            <v>ARC LENGTH</v>
          </cell>
        </row>
      </sheetData>
      <sheetData sheetId="2"/>
      <sheetData sheetId="3"/>
      <sheetData sheetId="4">
        <row r="38">
          <cell r="C38">
            <v>0.90625</v>
          </cell>
          <cell r="E38">
            <v>61.27860734650897</v>
          </cell>
        </row>
        <row r="53">
          <cell r="B53" t="str">
            <v>7D</v>
          </cell>
          <cell r="E53" t="str">
            <v>Standard</v>
          </cell>
        </row>
        <row r="54">
          <cell r="B54" t="str">
            <v>10D</v>
          </cell>
          <cell r="E54" t="str">
            <v>Custom</v>
          </cell>
          <cell r="F54">
            <v>2</v>
          </cell>
          <cell r="G54">
            <v>2</v>
          </cell>
          <cell r="H54">
            <v>30.271242863999653</v>
          </cell>
        </row>
        <row r="55">
          <cell r="B55" t="str">
            <v>12D</v>
          </cell>
        </row>
        <row r="56">
          <cell r="B56" t="str">
            <v>13D</v>
          </cell>
        </row>
        <row r="57">
          <cell r="B57" t="str">
            <v>16D</v>
          </cell>
        </row>
        <row r="58">
          <cell r="B58" t="str">
            <v>17D</v>
          </cell>
        </row>
        <row r="59">
          <cell r="B59" t="str">
            <v>17D REV</v>
          </cell>
        </row>
        <row r="60">
          <cell r="B60" t="str">
            <v>19D</v>
          </cell>
        </row>
        <row r="61">
          <cell r="B61" t="str">
            <v>22D</v>
          </cell>
        </row>
        <row r="62">
          <cell r="B62" t="str">
            <v>22D REV</v>
          </cell>
        </row>
        <row r="63">
          <cell r="B63" t="str">
            <v>24D</v>
          </cell>
        </row>
        <row r="64">
          <cell r="B64" t="str">
            <v>27D</v>
          </cell>
        </row>
        <row r="65">
          <cell r="B65" t="str">
            <v>31D</v>
          </cell>
        </row>
        <row r="66">
          <cell r="B66" t="str">
            <v>31D REV</v>
          </cell>
        </row>
        <row r="67">
          <cell r="B67" t="str">
            <v>32D</v>
          </cell>
        </row>
        <row r="68">
          <cell r="B68" t="str">
            <v>38D</v>
          </cell>
        </row>
        <row r="69">
          <cell r="B69" t="str">
            <v>40D</v>
          </cell>
        </row>
        <row r="70">
          <cell r="B70" t="str">
            <v>45D</v>
          </cell>
        </row>
        <row r="71">
          <cell r="B71" t="str">
            <v>49D</v>
          </cell>
        </row>
        <row r="72">
          <cell r="B72" t="str">
            <v>58D</v>
          </cell>
        </row>
        <row r="73">
          <cell r="B73" t="str">
            <v>All Patterns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23892-42E4-4C4A-B360-D4C96DD94FE7}">
  <sheetPr codeName="Sheet8"/>
  <dimension ref="B1:Y96"/>
  <sheetViews>
    <sheetView showGridLines="0" tabSelected="1" zoomScaleNormal="100" workbookViewId="0">
      <selection activeCell="F4" sqref="F4:O4"/>
    </sheetView>
  </sheetViews>
  <sheetFormatPr defaultRowHeight="12.75" x14ac:dyDescent="0.2"/>
  <cols>
    <col min="1" max="1" width="9.140625" style="4"/>
    <col min="2" max="2" width="9.7109375" style="4" customWidth="1"/>
    <col min="3" max="3" width="10.7109375" style="4" customWidth="1"/>
    <col min="4" max="4" width="4.28515625" style="4" customWidth="1"/>
    <col min="5" max="5" width="1.7109375" style="4" customWidth="1"/>
    <col min="6" max="6" width="9.7109375" style="4" customWidth="1"/>
    <col min="7" max="7" width="2.28515625" style="4" customWidth="1"/>
    <col min="8" max="9" width="9.7109375" style="4" customWidth="1"/>
    <col min="10" max="11" width="1.7109375" style="4" customWidth="1"/>
    <col min="12" max="12" width="9.7109375" style="4" customWidth="1"/>
    <col min="13" max="13" width="2.28515625" style="4" customWidth="1"/>
    <col min="14" max="16" width="9.7109375" style="4" customWidth="1"/>
    <col min="17" max="17" width="4.28515625" style="4" customWidth="1"/>
    <col min="18" max="21" width="9.7109375" style="4" customWidth="1"/>
    <col min="22" max="16384" width="9.140625" style="4"/>
  </cols>
  <sheetData>
    <row r="1" spans="2:25" ht="30.75" customHeight="1" thickBot="1" x14ac:dyDescent="0.25"/>
    <row r="2" spans="2:25" ht="116.25" customHeight="1" thickBot="1" x14ac:dyDescent="0.55000000000000004">
      <c r="B2" s="144" t="s">
        <v>132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6"/>
      <c r="V2" s="62"/>
    </row>
    <row r="3" spans="2:25" ht="9.75" customHeight="1" thickTop="1" thickBot="1" x14ac:dyDescent="0.55000000000000004">
      <c r="B3" s="147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148"/>
      <c r="V3" s="62"/>
    </row>
    <row r="4" spans="2:25" s="1" customFormat="1" ht="18" customHeight="1" thickBot="1" x14ac:dyDescent="0.25">
      <c r="B4" s="149" t="s">
        <v>0</v>
      </c>
      <c r="C4" s="150"/>
      <c r="D4" s="71"/>
      <c r="E4" s="71"/>
      <c r="F4" s="126" t="s">
        <v>55</v>
      </c>
      <c r="G4" s="127"/>
      <c r="H4" s="127"/>
      <c r="I4" s="127"/>
      <c r="J4" s="127"/>
      <c r="K4" s="127"/>
      <c r="L4" s="127"/>
      <c r="M4" s="127"/>
      <c r="N4" s="127"/>
      <c r="O4" s="128"/>
      <c r="P4" s="151"/>
    </row>
    <row r="5" spans="2:25" s="1" customFormat="1" ht="18" customHeight="1" thickBot="1" x14ac:dyDescent="0.25">
      <c r="B5" s="152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151"/>
    </row>
    <row r="6" spans="2:25" s="1" customFormat="1" ht="18" customHeight="1" thickBot="1" x14ac:dyDescent="0.3">
      <c r="B6" s="149" t="s">
        <v>2</v>
      </c>
      <c r="C6" s="150"/>
      <c r="D6" s="153"/>
      <c r="E6" s="71"/>
      <c r="F6" s="126" t="s">
        <v>3</v>
      </c>
      <c r="G6" s="127"/>
      <c r="H6" s="127"/>
      <c r="I6" s="127"/>
      <c r="J6" s="127"/>
      <c r="K6" s="127"/>
      <c r="L6" s="127"/>
      <c r="M6" s="127"/>
      <c r="N6" s="127"/>
      <c r="O6" s="128"/>
      <c r="P6" s="151"/>
      <c r="S6" s="2"/>
      <c r="T6" s="2"/>
      <c r="U6" s="2"/>
      <c r="V6" s="2"/>
      <c r="W6" s="2"/>
      <c r="X6" s="3"/>
      <c r="Y6" s="4"/>
    </row>
    <row r="7" spans="2:25" s="1" customFormat="1" ht="18" customHeight="1" thickBot="1" x14ac:dyDescent="0.3">
      <c r="B7" s="154"/>
      <c r="C7" s="155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1"/>
      <c r="P7" s="151"/>
      <c r="S7" s="2"/>
      <c r="T7" s="2"/>
      <c r="U7" s="2"/>
      <c r="V7" s="2"/>
      <c r="W7" s="2"/>
      <c r="X7" s="3"/>
      <c r="Y7" s="4"/>
    </row>
    <row r="8" spans="2:25" s="1" customFormat="1" ht="8.1" customHeight="1" x14ac:dyDescent="0.25">
      <c r="B8" s="156"/>
      <c r="C8" s="157"/>
      <c r="D8" s="70"/>
      <c r="E8" s="106"/>
      <c r="F8" s="107"/>
      <c r="G8" s="107"/>
      <c r="H8" s="107"/>
      <c r="I8" s="108"/>
      <c r="J8" s="70"/>
      <c r="K8" s="106"/>
      <c r="L8" s="107"/>
      <c r="M8" s="107"/>
      <c r="N8" s="107"/>
      <c r="O8" s="114"/>
      <c r="P8" s="151"/>
      <c r="S8" s="2"/>
      <c r="T8" s="2"/>
      <c r="U8" s="2"/>
      <c r="V8" s="2"/>
      <c r="W8" s="2"/>
      <c r="X8" s="3"/>
      <c r="Y8" s="4"/>
    </row>
    <row r="9" spans="2:25" s="1" customFormat="1" ht="18" customHeight="1" x14ac:dyDescent="0.2">
      <c r="B9" s="156"/>
      <c r="C9" s="70" t="s">
        <v>4</v>
      </c>
      <c r="D9" s="71"/>
      <c r="E9" s="120" t="s">
        <v>5</v>
      </c>
      <c r="F9" s="121"/>
      <c r="G9" s="121"/>
      <c r="H9" s="121"/>
      <c r="I9" s="122"/>
      <c r="J9" s="70"/>
      <c r="K9" s="123" t="s">
        <v>6</v>
      </c>
      <c r="L9" s="124"/>
      <c r="M9" s="124"/>
      <c r="N9" s="124"/>
      <c r="O9" s="125"/>
      <c r="P9" s="151"/>
    </row>
    <row r="10" spans="2:25" s="1" customFormat="1" ht="8.1" customHeight="1" thickBot="1" x14ac:dyDescent="0.25">
      <c r="B10" s="152"/>
      <c r="C10" s="70"/>
      <c r="D10" s="71"/>
      <c r="E10" s="109"/>
      <c r="F10" s="70"/>
      <c r="G10" s="70"/>
      <c r="H10" s="70"/>
      <c r="I10" s="110"/>
      <c r="J10" s="70"/>
      <c r="K10" s="115"/>
      <c r="L10" s="70"/>
      <c r="M10" s="70"/>
      <c r="N10" s="70"/>
      <c r="O10" s="110"/>
      <c r="P10" s="151"/>
    </row>
    <row r="11" spans="2:25" s="1" customFormat="1" ht="18" customHeight="1" thickBot="1" x14ac:dyDescent="0.25">
      <c r="B11" s="158" t="s">
        <v>7</v>
      </c>
      <c r="C11" s="97">
        <v>36</v>
      </c>
      <c r="D11" s="71"/>
      <c r="E11" s="109"/>
      <c r="F11" s="119" cm="1">
        <f t="array" ref="F11">_xlfn.SWITCH(
ProductModel,
Edgemont_Double_Hung_Equalite,Width-Width.S.EDHE,
Edgemont_Double_Hung_Oriel,Width-Width.S.EDHO,
Edgemont_Double_Hung_Reverse_Oriel,Width-Width.S.EDHRO,
Cambridge_SH_Equalite,Width-Width.S.CSHE,
Cambridge_SH_Oriel,Width-Width.S.CSHO,
Cambridge_SH_Reverse_Oriel,Width-Width.S.CSHRO,
Cambridge_DH_Equalite,Width-Width.S.CDHE,
Cambridge_DH_Oriel,Width-Width.S.CDHO,
Cambridge_DH_Reverse_Oriel,Width-Width.S.CDHRO,
Signature_Series_SH_Equalite,Width-Width.S.SSSHE,
Signature_Series_SH_Oriel,Width-Width.S.SSSHO,
Signature_Series_SH_Reverse_Oriel,Width-Width.S.SSSHRO,
Fortified_Ocean_View_SH,Width-Width.S.SSSHOV,
Fortified_Ocean_View_DH,Width-Width.S.SSDHOV,
Signature_Series_DH_Equalite,Width-Width.S.SSDHE,
Signature_Series_DH_Oriel,Width-Width.S.SSDHO,
Signature_Series_DH_Reverse_Oriel,Width-Width.S.SSDHRO,
Builder_s_Choice_SH_Equalite,Width-Width.S.BCSHE,
Builder_s_Choice_SH_Oriel,Width-Width.S.BCSHO,
Builder_s_Choice_SH_Revese_Oriel,Width-Width.S.BCSHRO,
Builder_s_Choice_DH_Equalite,Width-Width.S.BCDHE,
Builder_s_Choice_DH_Oriel,Width-Width.S.BCDHO,
Builder_s_Choice_DH_Revese_Oriel,Width-Width.S.BCDHRO,
Casement_VCCX_Window,Width-Width.S.CA,
VWW2U_VTCCX,Width/2-Width.S.WW2_,
VWW3U,Width/3-Width.S.WW3_,
VWW4U,Width/4-Width.S.WW4_,
VWW5U,Width/5-Width.S.WW5_,
Edgemont_Two_Lite_Slider,Width/2-Width.S.E2LS,
Cambridge_Two_Lite_Slider,Width/2-Width.S.C2LS,
Cambridge_V3SL_Equalite,Width/3-Width.S.C3LSE,
Cambridge_V3SL_QHQ,Width/4-Width.S.C3LSQHQ,
Edgemont_V3SL_Equalite,Width/3-Width.S.E3LSE,
Edgemont_V3SL_QHQ,Width/4-Width.S.E3LSQHQ,
Two_Panel_Patio_Door_Vinyl_Sill,Width/2-Width.S.PD2V,
Two_Panel_Patio_Door_Aluminum_Sill,Width/2-Width.S.PD2A,
Three_Panel_Patio_Door_Aluminum_Sill,Width/3-Width.S.PD3A,
Four_Panel_Patio_Door_Aluminum_Sill,Width/4*2-Width.S.PD4A,
"Not Found"
)</f>
        <v>29.687999999999999</v>
      </c>
      <c r="G11" s="71"/>
      <c r="H11" s="130" t="s">
        <v>8</v>
      </c>
      <c r="I11" s="131"/>
      <c r="J11" s="159"/>
      <c r="K11" s="116"/>
      <c r="L11" s="119" cm="1">
        <f t="array" ref="L11">_xlfn.SWITCH(
ProductModel,
Edgemont_Double_Hung_Equalite,"N/A",
Edgemont_Double_Hung_Oriel,"N/A",
Edgemont_Double_Hung_Reverse_Oriel,"N/A",
Cambridge_SH_Equalite,Width-Width.E.CSHE,
Cambridge_SH_Oriel,Width-Width.E.CSHO,
Cambridge_SH_Reverse_Oriel,Width-Width.E.CSHRO,
Cambridge_DH_Equalite,Width-Width.E.CDHE,
Cambridge_DH_Oriel,Width-Width.E.CDHO,
Cambridge_DH_Reverse_Oriel,Width-Width.E.CDHRO,
Signature_Series_SH_Equalite,Width-Width.E.SSSHE,
Signature_Series_SH_Oriel,Width-Width.E.SSSHO,
Signature_Series_SH_Reverse_Oriel,Width-Width.E.SSSHRO,
Fortified_Ocean_View_SH,"N/A",
Fortified_Ocean_View_DH,"N/A",
Signature_Series_DH_Equalite,Width-Width.E.SSDHE,
Signature_Series_DH_Oriel,Width-Width.E.SSDHO,
Signature_Series_DH_Reverse_Oriel,Width-Width.E.SSDHRO,
Builder_s_Choice_SH_Equalite,Width-Width.E.BCSHE,
Builder_s_Choice_SH_Oriel,Width-Width.E.BCSHO,
Builder_s_Choice_SH_Revese_Oriel,Width-Width.E.BCSHRO,
Builder_s_Choice_DH_Equalite,Width-Width.E_BCDHE,
Builder_s_Choice_DH_Oriel,Width-Width.E.BCDHO,
Builder_s_Choice_DH_Revese_Oriel,Width-Width.E.BCDHRO,
Casement_VCCX_Window,Width-Width.E.CA,
Edgemont_Two_Lite_Slider,"N/A",
Cambridge_Two_Lite_Slider,"N/A",
Cambridge_V3SL_Equalite,"N/A",
Cambridge_V3SL_QHQ,"N/A",
Edgemont_V3SL_Equalite,"N/A",
Edgemont_V3SL_QHQ,"N/A",
Two_Panel_Patio_Door_Vinyl_Sill,"N/A",
Two_Panel_Patio_Door_Aluminum_Sill,"N/A",
Three_Panel_Patio_Door_Aluminum_Sill,"N/A",
Four_Panel_Patio_Door_Aluminum_Sill,"N/A",
VWW2U_VTCCX,Width/2-Width.E.WW2,
VWW3U,Width/3-Width.E.WW3,
VWW4U,Width/4-Width.E.WW4,
VWW5U,Width/5-Width.E.WW5,
"N/A"
)</f>
        <v>29.687999999999999</v>
      </c>
      <c r="M11" s="71"/>
      <c r="N11" s="130" t="s">
        <v>8</v>
      </c>
      <c r="O11" s="131"/>
      <c r="P11" s="151"/>
    </row>
    <row r="12" spans="2:25" s="1" customFormat="1" ht="9.9499999999999993" customHeight="1" thickBot="1" x14ac:dyDescent="0.25">
      <c r="B12" s="158"/>
      <c r="C12" s="63"/>
      <c r="D12" s="71"/>
      <c r="E12" s="109"/>
      <c r="F12" s="70"/>
      <c r="G12" s="70"/>
      <c r="H12" s="118"/>
      <c r="I12" s="110"/>
      <c r="J12" s="70"/>
      <c r="K12" s="115"/>
      <c r="L12" s="70"/>
      <c r="M12" s="70"/>
      <c r="N12" s="118"/>
      <c r="O12" s="110"/>
      <c r="P12" s="151"/>
    </row>
    <row r="13" spans="2:25" s="1" customFormat="1" ht="18" customHeight="1" thickBot="1" x14ac:dyDescent="0.25">
      <c r="B13" s="158" t="s">
        <v>9</v>
      </c>
      <c r="C13" s="97">
        <v>66</v>
      </c>
      <c r="D13" s="71"/>
      <c r="E13" s="109"/>
      <c r="F13" s="119" cm="1">
        <f t="array" ref="F13">_xlfn.SWITCH(
ProductModel,
Edgemont_Double_Hung_Equalite,Height/2-Height.S.EDHE,
Edgemont_Double_Hung_Oriel,Height*0.4-Height.S.EDHO,
Edgemont_Double_Hung_Reverse_Oriel,Height*0.6-Height.S.EDHRO,
Cambridge_SH_Equalite,Height/2-Height.S.CSHE,
Cambridge_SH_Oriel,Height*0.4-Height.S.CSHO,
Cambridge_SH_Reverse_Oriel,Height*0.6-Height.S.CSHRO,
Cambridge_DH_Equalite,Height/2-Height.S.CDHE,
Cambridge_DH_Oriel,Height*0.4-Height.S.CDHO,
Cambridge_DH_Reverse_Oriel,Height*0.6-Height.S.CDHRO,
Signature_Series_SH_Equalite,Height/2-Height.S.SSSHE,
Signature_Series_SH_Oriel,Height*0.4-Height.S.SSSHO,
Signature_Series_SH_Reverse_Oriel,Height*0.6-Height.S.SSSHRO,
Fortified_Ocean_View_SH,Height/2-Height.S.SSSHOV,
Fortified_Ocean_View_DH,Height/2-Height.S.SSDHOV,
Signature_Series_DH_Equalite,Height/2-Height.S.SSDHE,
Signature_Series_DH_Oriel,Height*0.4-Height.S.SSDHO,
Signature_Series_DH_Reverse_Oriel,Height*0.6-Height.S.SSDHRO,
Builder_s_Choice_SH_Equalite,Height/2-Height.S.BCSHE,
Builder_s_Choice_SH_Oriel,Height*0.4-Height.S.BCSHO,
Builder_s_Choice_SH_Revese_Oriel,Height*0.6-Height.S.BCSHRO,
Builder_s_Choice_DH_Equalite,Height/2-Height.S_BCDHE,
Builder_s_Choice_DH_Oriel,Height*0.4-Height.S.BCDHO,
Builder_s_Choice_DH_Revese_Oriel,Height*0.6-Height.S.BCDHRO,
Casement_VCCX_Window,Height-Height.S.CA,
VWW2U_VTCCX,Height-Height.S.WW2,
VWW3U,Height-Height.S.WW3,
VWW4U,Height-Height.S.WW4,
VWW5U,Height-Height.S.WW5,
Edgemont_Two_Lite_Slider,Height-Height.S.E2LS,
Cambridge_Two_Lite_Slider,Height-Height.S.C2LS,
Cambridge_V3SL_Equalite,Height-Height.S.C3LSE,
Cambridge_V3SL_QHQ,Height-Height.S.C3LSQHQ,
Edgemont_V3SL_Equalite,Height-Height.S.E3LSE,
Edgemont_V3SL_QHQ,Height-Height.S.E3LSQHQ,
Two_Panel_Patio_Door_Vinyl_Sill,Height-Height.S.PD2V,
Two_Panel_Patio_Door_Aluminum_Sill,Height-Height.S.PD2A,
Three_Panel_Patio_Door_Aluminum_Sill,Height-Height.S.PD3A,
Four_Panel_Patio_Door_Aluminum_Sill,Height-Height.S.PD4A,
"Not Found"
)</f>
        <v>25.9375</v>
      </c>
      <c r="G13" s="63"/>
      <c r="H13" s="132">
        <f>F11*F13/144</f>
        <v>5.347447916666666</v>
      </c>
      <c r="I13" s="133"/>
      <c r="J13" s="89"/>
      <c r="K13" s="117"/>
      <c r="L13" s="119" cm="1">
        <f t="array" ref="L13">_xlfn.SWITCH(
ProductModel,
Edgemont_Double_Hung_Equalite,"N/A",
Edgemont_Double_Hung_Oriel,"N/A",
Edgemont_Double_Hung_Reverse_Oriel,"N/A",
Cambridge_SH_Equalite,Height/2-Height.E.CSHE,
Cambridge_SH_Oriel,Height*0.4-Height.E.CSHO,
Cambridge_SH_Reverse_Oriel,Height*0.6-Height.E.CSHRO,
Cambridge_DH_Equalite,Height/2-Height.E.CDHE,
Cambridge_DH_Oriel,Height*0.4-Height.E.CDHO,
Cambridge_DH_Reverse_Oriel,Height*0.6-Height.E.CDHRO,
Signature_Series_SH_Equalite,Height/2-Height.E.SSSHE,
Signature_Series_SH_Oriel,Height*0.4-Height.E.SSSHO,
Signature_Series_SH_Reverse_Oriel,Height*0.6-Height.E.SSSHRO,
Fortified_Ocean_View_SH,"N/A",
Fortified_Ocean_View_DH,"N/A",
Signature_Series_DH_Equalite,Height/2-Height.E.SSDHE,
Signature_Series_DH_Oriel,Height*0.4-Height.E.SSDHO,
Signature_Series_DH_Reverse_Oriel,Height*0.6-Height.E.SSDHRO,
Builder_s_Choice_SH_Equalite,Height/2-Height.E.BCSHE,
Builder_s_Choice_SH_Oriel,Height*0.4-Height.E.BCSHO,
Builder_s_Choice_SH_Revese_Oriel,Height*0.6-Height.E.BCSHRO,
Builder_s_Choice_DH_Equalite,Height/2-Height.E_BCDHE,
Builder_s_Choice_DH_Oriel,Height*0.4-Height.E.BCDHO,
Builder_s_Choice_DH_Revese_Oriel,Height*0.6-Height.E.BCDHRO,
Casement_VCCX_Window,Height-Height.E.CA,
Edgemont_Two_Lite_Slider,"N/A",
Cambridge_Two_Lite_Slider,"N/A",
Cambridge_V3SL_Equalite,"N/A",
Cambridge_V3SL_QHQ,"N/A",
Edgemont_V3SL_Equalite,"N/A",
Edgemont_V3SL_QHQ,"N/A",
Two_Panel_Patio_Door_Vinyl_Sill,"N/A",
Two_Panel_Patio_Door_Aluminum_Sill,"N/A",
Three_Panel_Patio_Door_Aluminum_Sill,"N/A",
Four_Panel_Patio_Door_Aluminum_Sill,"N/A",
VWW2U_VTCCX,Height-Height.E.WW2,
VWW3U,Height-Height.E.WW3,
VWW4U,Height-Height.E.WW4,
VWW5U,Height-Height.E.WW5,
"Not Found"
)</f>
        <v>28.75</v>
      </c>
      <c r="M13" s="63"/>
      <c r="N13" s="132" cm="1">
        <f t="array" ref="N13">_xlfn.SWITCH(
    ProductModel,
    Edgemont_Double_Hung_Equalite,"N/A",
    Edgemont_Double_Hung_Oriel,"N/A",
    Edgemont_Double_Hung_Reverse_Oriel,"N/A",
    Edgemont_Two_Lite_Slider,"N/A",
    Cambridge_Two_Lite_Slider,"N/A",
    Cambridge_V3SL_Equalite,"N/A",
    Cambridge_V3SL_QHQ,"N/A",
    Edgemont_V3SL_Equalite,"N/A",
    Edgemont_V3SL_QHQ,"N/A",
    Two_Panel_Patio_Door_Vinyl_Sill,"N/A",
    Two_Panel_Patio_Door_Aluminum_Sill,"N/A",
    Three_Panel_Patio_Door_Aluminum_Sill,"N/A",
    Four_Panel_Patio_Door_Aluminum_Sill,"N/A",
    Fortified_Ocean_View_SH,"N/A",
    Fortified_Ocean_View_DH,"N/A",
    L11*L13/144
)</f>
        <v>5.9272916666666662</v>
      </c>
      <c r="O13" s="133"/>
      <c r="P13" s="151"/>
    </row>
    <row r="14" spans="2:25" s="1" customFormat="1" ht="8.1" customHeight="1" thickBot="1" x14ac:dyDescent="0.25">
      <c r="B14" s="152"/>
      <c r="C14" s="63"/>
      <c r="D14" s="71"/>
      <c r="E14" s="111"/>
      <c r="F14" s="112"/>
      <c r="G14" s="112"/>
      <c r="H14" s="112"/>
      <c r="I14" s="113"/>
      <c r="J14" s="71"/>
      <c r="K14" s="111"/>
      <c r="L14" s="112"/>
      <c r="M14" s="112"/>
      <c r="N14" s="112"/>
      <c r="O14" s="113"/>
      <c r="P14" s="151"/>
    </row>
    <row r="15" spans="2:25" s="1" customFormat="1" ht="18" customHeight="1" x14ac:dyDescent="0.2">
      <c r="B15" s="152"/>
      <c r="C15" s="63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151"/>
    </row>
    <row r="16" spans="2:25" s="1" customFormat="1" ht="18" customHeight="1" x14ac:dyDescent="0.2">
      <c r="B16" s="152"/>
      <c r="C16" s="63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151"/>
    </row>
    <row r="17" spans="2:16" s="1" customFormat="1" ht="18" customHeight="1" x14ac:dyDescent="0.2">
      <c r="B17" s="158" t="s">
        <v>10</v>
      </c>
      <c r="C17" s="71"/>
      <c r="D17" s="71"/>
      <c r="E17" s="150" t="s">
        <v>134</v>
      </c>
      <c r="F17" s="150"/>
      <c r="G17" s="150"/>
      <c r="H17" s="150"/>
      <c r="I17" s="150"/>
      <c r="J17" s="71"/>
      <c r="K17" s="71"/>
      <c r="L17" s="71"/>
      <c r="M17" s="71"/>
      <c r="N17" s="71"/>
      <c r="O17" s="71"/>
      <c r="P17" s="151"/>
    </row>
    <row r="18" spans="2:16" s="1" customFormat="1" ht="15" x14ac:dyDescent="0.2">
      <c r="B18" s="152"/>
      <c r="C18" s="63"/>
      <c r="D18" s="71"/>
      <c r="E18" s="150" t="s">
        <v>135</v>
      </c>
      <c r="F18" s="150"/>
      <c r="G18" s="150"/>
      <c r="H18" s="150"/>
      <c r="I18" s="150"/>
      <c r="J18" s="71"/>
      <c r="K18" s="71"/>
      <c r="L18" s="71"/>
      <c r="M18" s="71"/>
      <c r="N18" s="71"/>
      <c r="O18" s="71"/>
      <c r="P18" s="151"/>
    </row>
    <row r="19" spans="2:16" ht="15" x14ac:dyDescent="0.2">
      <c r="B19" s="160"/>
      <c r="C19" s="89"/>
      <c r="D19" s="89"/>
      <c r="E19" s="150" t="s">
        <v>136</v>
      </c>
      <c r="F19" s="150"/>
      <c r="G19" s="150"/>
      <c r="H19" s="150"/>
      <c r="I19" s="150"/>
      <c r="J19" s="89"/>
      <c r="K19" s="89"/>
      <c r="L19" s="89"/>
      <c r="M19" s="89"/>
      <c r="N19" s="89"/>
      <c r="O19" s="89"/>
      <c r="P19" s="161"/>
    </row>
    <row r="20" spans="2:16" x14ac:dyDescent="0.2">
      <c r="B20" s="162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161"/>
    </row>
    <row r="21" spans="2:16" x14ac:dyDescent="0.2">
      <c r="B21" s="160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161"/>
    </row>
    <row r="22" spans="2:16" x14ac:dyDescent="0.2">
      <c r="B22" s="160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161"/>
    </row>
    <row r="23" spans="2:16" x14ac:dyDescent="0.2">
      <c r="B23" s="163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161"/>
    </row>
    <row r="24" spans="2:16" x14ac:dyDescent="0.2">
      <c r="B24" s="160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161"/>
    </row>
    <row r="25" spans="2:16" x14ac:dyDescent="0.2">
      <c r="B25" s="164" t="s">
        <v>133</v>
      </c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6"/>
    </row>
    <row r="26" spans="2:16" ht="13.5" thickBot="1" x14ac:dyDescent="0.25">
      <c r="B26" s="167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9"/>
    </row>
    <row r="29" spans="2:16" x14ac:dyDescent="0.2">
      <c r="B29" s="5"/>
      <c r="C29" s="6"/>
    </row>
    <row r="30" spans="2:16" x14ac:dyDescent="0.2">
      <c r="B30" s="5"/>
      <c r="C30" s="6"/>
    </row>
    <row r="31" spans="2:16" x14ac:dyDescent="0.2">
      <c r="B31" s="5"/>
      <c r="C31" s="6"/>
    </row>
    <row r="32" spans="2:16" ht="20.100000000000001" customHeight="1" x14ac:dyDescent="0.2">
      <c r="B32" s="5"/>
      <c r="C32" s="6"/>
    </row>
    <row r="33" spans="2:20" ht="20.100000000000001" customHeight="1" x14ac:dyDescent="0.2">
      <c r="B33" s="5"/>
      <c r="C33" s="6"/>
    </row>
    <row r="34" spans="2:20" ht="20.100000000000001" customHeight="1" x14ac:dyDescent="0.2">
      <c r="B34" s="5"/>
      <c r="C34" s="6"/>
    </row>
    <row r="35" spans="2:20" ht="20.100000000000001" customHeight="1" x14ac:dyDescent="0.2">
      <c r="B35" s="5"/>
      <c r="C35" s="6"/>
    </row>
    <row r="36" spans="2:20" ht="20.100000000000001" customHeight="1" x14ac:dyDescent="0.2">
      <c r="B36" s="5"/>
      <c r="C36" s="6"/>
    </row>
    <row r="37" spans="2:20" ht="20.100000000000001" customHeight="1" x14ac:dyDescent="0.2">
      <c r="B37" s="5"/>
      <c r="C37" s="6"/>
    </row>
    <row r="38" spans="2:20" ht="20.100000000000001" customHeight="1" x14ac:dyDescent="0.2">
      <c r="B38" s="5"/>
      <c r="C38" s="6"/>
      <c r="F38" s="7"/>
      <c r="G38" s="7"/>
      <c r="N38" s="4" t="s">
        <v>131</v>
      </c>
    </row>
    <row r="39" spans="2:20" ht="20.100000000000001" customHeight="1" x14ac:dyDescent="0.2">
      <c r="H39" s="8"/>
      <c r="I39" s="8"/>
      <c r="J39" s="8"/>
      <c r="K39" s="8"/>
      <c r="O39" s="8"/>
    </row>
    <row r="40" spans="2:20" ht="20.100000000000001" customHeight="1" x14ac:dyDescent="0.2">
      <c r="F40" s="3"/>
      <c r="G40" s="3"/>
      <c r="H40" s="9"/>
      <c r="I40" s="9"/>
      <c r="J40" s="9"/>
      <c r="K40" s="9"/>
      <c r="L40" s="10"/>
      <c r="M40" s="10"/>
      <c r="N40" s="10"/>
      <c r="O40" s="11"/>
    </row>
    <row r="41" spans="2:20" hidden="1" x14ac:dyDescent="0.2">
      <c r="L41" s="10"/>
      <c r="M41" s="10"/>
      <c r="N41" s="10"/>
      <c r="O41" s="9"/>
    </row>
    <row r="42" spans="2:20" hidden="1" x14ac:dyDescent="0.2">
      <c r="F42" s="3"/>
      <c r="G42" s="3"/>
      <c r="H42" s="134" t="s">
        <v>11</v>
      </c>
      <c r="I42" s="135"/>
      <c r="J42" s="135"/>
      <c r="K42" s="135"/>
      <c r="L42" s="135"/>
      <c r="M42" s="135"/>
      <c r="N42" s="136"/>
      <c r="O42" s="9"/>
    </row>
    <row r="43" spans="2:20" hidden="1" x14ac:dyDescent="0.2">
      <c r="B43" s="137" t="s">
        <v>12</v>
      </c>
      <c r="C43" s="138"/>
      <c r="D43" s="138"/>
      <c r="E43" s="138"/>
      <c r="F43" s="139"/>
      <c r="G43" s="72"/>
      <c r="H43" s="140" t="s">
        <v>13</v>
      </c>
      <c r="I43" s="141"/>
      <c r="J43" s="73"/>
      <c r="K43" s="73"/>
      <c r="L43" s="140" t="s">
        <v>14</v>
      </c>
      <c r="M43" s="142"/>
      <c r="N43" s="141"/>
      <c r="O43" s="61" t="s">
        <v>130</v>
      </c>
      <c r="P43" s="137" t="s">
        <v>15</v>
      </c>
      <c r="Q43" s="138"/>
      <c r="R43" s="139"/>
    </row>
    <row r="44" spans="2:20" hidden="1" x14ac:dyDescent="0.2">
      <c r="B44" s="12" t="s">
        <v>0</v>
      </c>
      <c r="C44" s="74"/>
      <c r="D44" s="74"/>
      <c r="E44" s="74"/>
      <c r="F44" s="75"/>
      <c r="G44" s="74"/>
      <c r="H44" s="13" t="s">
        <v>7</v>
      </c>
      <c r="I44" s="14" t="s">
        <v>9</v>
      </c>
      <c r="J44" s="15"/>
      <c r="K44" s="15"/>
      <c r="L44" s="13" t="s">
        <v>7</v>
      </c>
      <c r="M44" s="98"/>
      <c r="N44" s="14" t="s">
        <v>9</v>
      </c>
      <c r="O44" s="16"/>
      <c r="P44" s="17" t="s">
        <v>2</v>
      </c>
      <c r="Q44" s="74"/>
      <c r="R44" s="75"/>
      <c r="T44" s="18"/>
    </row>
    <row r="45" spans="2:20" hidden="1" x14ac:dyDescent="0.2">
      <c r="B45" s="19" t="s">
        <v>1</v>
      </c>
      <c r="F45" s="20" t="s">
        <v>16</v>
      </c>
      <c r="G45" s="64"/>
      <c r="H45" s="21">
        <v>5.375</v>
      </c>
      <c r="I45" s="22">
        <v>5.6875</v>
      </c>
      <c r="J45" s="23"/>
      <c r="K45" s="24" t="s">
        <v>17</v>
      </c>
      <c r="L45" s="21" t="s">
        <v>3</v>
      </c>
      <c r="M45" s="99"/>
      <c r="N45" s="22" t="s">
        <v>3</v>
      </c>
      <c r="O45" s="26" t="e">
        <f>I45-N45</f>
        <v>#VALUE!</v>
      </c>
      <c r="P45" s="19" t="s">
        <v>3</v>
      </c>
      <c r="R45" s="76"/>
      <c r="T45" s="18"/>
    </row>
    <row r="46" spans="2:20" hidden="1" x14ac:dyDescent="0.2">
      <c r="B46" s="19" t="s">
        <v>18</v>
      </c>
      <c r="F46" s="20" t="s">
        <v>19</v>
      </c>
      <c r="G46" s="64"/>
      <c r="H46" s="21">
        <v>5.375</v>
      </c>
      <c r="I46" s="22">
        <v>5.6875</v>
      </c>
      <c r="J46" s="23"/>
      <c r="K46" s="24" t="s">
        <v>20</v>
      </c>
      <c r="L46" s="21" t="s">
        <v>3</v>
      </c>
      <c r="M46" s="99"/>
      <c r="N46" s="22" t="s">
        <v>3</v>
      </c>
      <c r="O46" s="26" t="e">
        <f t="shared" ref="O46:O82" si="0">I46-N46</f>
        <v>#VALUE!</v>
      </c>
      <c r="P46" s="19" t="s">
        <v>21</v>
      </c>
      <c r="R46" s="76"/>
      <c r="T46" s="18"/>
    </row>
    <row r="47" spans="2:20" ht="15" hidden="1" x14ac:dyDescent="0.2">
      <c r="B47" s="19" t="s">
        <v>22</v>
      </c>
      <c r="F47" s="20" t="s">
        <v>23</v>
      </c>
      <c r="G47" s="64"/>
      <c r="H47" s="21">
        <v>5.375</v>
      </c>
      <c r="I47" s="22">
        <v>5.6875</v>
      </c>
      <c r="J47" s="23"/>
      <c r="K47" s="24" t="s">
        <v>24</v>
      </c>
      <c r="L47" s="21" t="s">
        <v>3</v>
      </c>
      <c r="M47" s="99"/>
      <c r="N47" s="22" t="s">
        <v>3</v>
      </c>
      <c r="O47" s="26" t="e">
        <f t="shared" si="0"/>
        <v>#VALUE!</v>
      </c>
      <c r="P47" s="25"/>
      <c r="R47" s="76"/>
      <c r="T47" s="18"/>
    </row>
    <row r="48" spans="2:20" ht="15" hidden="1" x14ac:dyDescent="0.2">
      <c r="B48" s="77" t="s">
        <v>25</v>
      </c>
      <c r="C48" s="78"/>
      <c r="D48" s="78"/>
      <c r="E48" s="78"/>
      <c r="F48" s="39" t="s">
        <v>26</v>
      </c>
      <c r="G48" s="65"/>
      <c r="H48" s="40">
        <v>6</v>
      </c>
      <c r="I48" s="41">
        <v>7.125</v>
      </c>
      <c r="J48" s="42"/>
      <c r="K48" s="43" t="s">
        <v>27</v>
      </c>
      <c r="L48" s="40">
        <v>6</v>
      </c>
      <c r="M48" s="100"/>
      <c r="N48" s="41">
        <v>4</v>
      </c>
      <c r="O48" s="44">
        <f t="shared" si="0"/>
        <v>3.125</v>
      </c>
      <c r="P48" s="25"/>
      <c r="R48" s="76"/>
      <c r="T48" s="18"/>
    </row>
    <row r="49" spans="2:20" ht="15" hidden="1" x14ac:dyDescent="0.2">
      <c r="B49" s="77" t="s">
        <v>28</v>
      </c>
      <c r="C49" s="78"/>
      <c r="D49" s="78"/>
      <c r="E49" s="78"/>
      <c r="F49" s="39" t="s">
        <v>29</v>
      </c>
      <c r="G49" s="65"/>
      <c r="H49" s="40">
        <v>6</v>
      </c>
      <c r="I49" s="41">
        <v>7.125</v>
      </c>
      <c r="J49" s="42"/>
      <c r="K49" s="43" t="s">
        <v>30</v>
      </c>
      <c r="L49" s="40">
        <v>6</v>
      </c>
      <c r="M49" s="100"/>
      <c r="N49" s="41">
        <v>4</v>
      </c>
      <c r="O49" s="44">
        <f t="shared" si="0"/>
        <v>3.125</v>
      </c>
      <c r="P49" s="25"/>
      <c r="R49" s="76"/>
      <c r="T49" s="18"/>
    </row>
    <row r="50" spans="2:20" ht="15" hidden="1" x14ac:dyDescent="0.2">
      <c r="B50" s="77" t="s">
        <v>31</v>
      </c>
      <c r="C50" s="78"/>
      <c r="D50" s="78"/>
      <c r="E50" s="78"/>
      <c r="F50" s="39" t="s">
        <v>32</v>
      </c>
      <c r="G50" s="65"/>
      <c r="H50" s="40">
        <v>6</v>
      </c>
      <c r="I50" s="41">
        <v>7.125</v>
      </c>
      <c r="J50" s="42"/>
      <c r="K50" s="43" t="s">
        <v>33</v>
      </c>
      <c r="L50" s="40">
        <v>6</v>
      </c>
      <c r="M50" s="100"/>
      <c r="N50" s="41">
        <v>4</v>
      </c>
      <c r="O50" s="44">
        <f t="shared" si="0"/>
        <v>3.125</v>
      </c>
      <c r="P50" s="25"/>
      <c r="R50" s="76"/>
      <c r="T50" s="18"/>
    </row>
    <row r="51" spans="2:20" ht="15" hidden="1" x14ac:dyDescent="0.2">
      <c r="B51" s="79" t="s">
        <v>34</v>
      </c>
      <c r="C51" s="80"/>
      <c r="D51" s="80"/>
      <c r="E51" s="80"/>
      <c r="F51" s="27" t="s">
        <v>35</v>
      </c>
      <c r="G51" s="66"/>
      <c r="H51" s="28">
        <v>6.3120000000000003</v>
      </c>
      <c r="I51" s="29">
        <v>7.0625</v>
      </c>
      <c r="J51" s="30"/>
      <c r="K51" s="45" t="s">
        <v>36</v>
      </c>
      <c r="L51" s="28">
        <v>6.3120000000000003</v>
      </c>
      <c r="M51" s="101"/>
      <c r="N51" s="29">
        <v>4.625</v>
      </c>
      <c r="O51" s="31">
        <f t="shared" si="0"/>
        <v>2.4375</v>
      </c>
      <c r="P51" s="25"/>
      <c r="R51" s="76"/>
      <c r="T51" s="18"/>
    </row>
    <row r="52" spans="2:20" ht="15" hidden="1" x14ac:dyDescent="0.2">
      <c r="B52" s="79" t="s">
        <v>37</v>
      </c>
      <c r="C52" s="80"/>
      <c r="D52" s="80"/>
      <c r="E52" s="80"/>
      <c r="F52" s="27" t="s">
        <v>38</v>
      </c>
      <c r="G52" s="66"/>
      <c r="H52" s="28">
        <v>6.3120000000000003</v>
      </c>
      <c r="I52" s="29">
        <v>7.0625</v>
      </c>
      <c r="J52" s="30"/>
      <c r="K52" s="45" t="s">
        <v>39</v>
      </c>
      <c r="L52" s="28">
        <v>6.3120000000000003</v>
      </c>
      <c r="M52" s="101"/>
      <c r="N52" s="29">
        <v>4.625</v>
      </c>
      <c r="O52" s="31">
        <f t="shared" si="0"/>
        <v>2.4375</v>
      </c>
      <c r="P52" s="25"/>
      <c r="R52" s="76"/>
      <c r="T52" s="18"/>
    </row>
    <row r="53" spans="2:20" ht="15" hidden="1" x14ac:dyDescent="0.2">
      <c r="B53" s="79" t="s">
        <v>40</v>
      </c>
      <c r="C53" s="80"/>
      <c r="D53" s="80"/>
      <c r="E53" s="80"/>
      <c r="F53" s="27" t="s">
        <v>41</v>
      </c>
      <c r="G53" s="66"/>
      <c r="H53" s="28">
        <v>6.3120000000000003</v>
      </c>
      <c r="I53" s="29">
        <v>7.0625</v>
      </c>
      <c r="J53" s="30"/>
      <c r="K53" s="45" t="s">
        <v>42</v>
      </c>
      <c r="L53" s="28">
        <v>6.3120000000000003</v>
      </c>
      <c r="M53" s="101"/>
      <c r="N53" s="29">
        <v>4.625</v>
      </c>
      <c r="O53" s="31">
        <f t="shared" si="0"/>
        <v>2.4375</v>
      </c>
      <c r="P53" s="25"/>
      <c r="R53" s="76"/>
      <c r="T53" s="18"/>
    </row>
    <row r="54" spans="2:20" ht="15" hidden="1" x14ac:dyDescent="0.2">
      <c r="B54" s="32" t="s">
        <v>43</v>
      </c>
      <c r="C54" s="81"/>
      <c r="D54" s="81"/>
      <c r="E54" s="81"/>
      <c r="F54" s="33" t="s">
        <v>44</v>
      </c>
      <c r="G54" s="67"/>
      <c r="H54" s="34">
        <v>6</v>
      </c>
      <c r="I54" s="35">
        <v>7.125</v>
      </c>
      <c r="J54" s="38"/>
      <c r="K54" s="36" t="s">
        <v>45</v>
      </c>
      <c r="L54" s="34">
        <v>6</v>
      </c>
      <c r="M54" s="102"/>
      <c r="N54" s="35">
        <v>3.625</v>
      </c>
      <c r="O54" s="37">
        <f t="shared" si="0"/>
        <v>3.5</v>
      </c>
      <c r="P54" s="25"/>
      <c r="R54" s="76"/>
    </row>
    <row r="55" spans="2:20" ht="15" hidden="1" x14ac:dyDescent="0.2">
      <c r="B55" s="32" t="s">
        <v>46</v>
      </c>
      <c r="C55" s="81"/>
      <c r="D55" s="81"/>
      <c r="E55" s="81"/>
      <c r="F55" s="33" t="s">
        <v>47</v>
      </c>
      <c r="G55" s="67"/>
      <c r="H55" s="34">
        <v>6</v>
      </c>
      <c r="I55" s="35">
        <v>7.125</v>
      </c>
      <c r="J55" s="38"/>
      <c r="K55" s="36" t="s">
        <v>48</v>
      </c>
      <c r="L55" s="34">
        <v>6</v>
      </c>
      <c r="M55" s="102"/>
      <c r="N55" s="35">
        <v>3.625</v>
      </c>
      <c r="O55" s="37">
        <f t="shared" si="0"/>
        <v>3.5</v>
      </c>
      <c r="P55" s="25"/>
      <c r="R55" s="76"/>
    </row>
    <row r="56" spans="2:20" ht="15" hidden="1" x14ac:dyDescent="0.2">
      <c r="B56" s="32" t="s">
        <v>49</v>
      </c>
      <c r="C56" s="81"/>
      <c r="D56" s="81"/>
      <c r="E56" s="81"/>
      <c r="F56" s="33" t="s">
        <v>50</v>
      </c>
      <c r="G56" s="67"/>
      <c r="H56" s="34">
        <v>6</v>
      </c>
      <c r="I56" s="35">
        <v>7.125</v>
      </c>
      <c r="J56" s="38"/>
      <c r="K56" s="36" t="s">
        <v>51</v>
      </c>
      <c r="L56" s="34">
        <v>6</v>
      </c>
      <c r="M56" s="102"/>
      <c r="N56" s="35">
        <v>3.625</v>
      </c>
      <c r="O56" s="37">
        <f t="shared" si="0"/>
        <v>3.5</v>
      </c>
      <c r="P56" s="25"/>
      <c r="R56" s="76"/>
    </row>
    <row r="57" spans="2:20" ht="15" hidden="1" x14ac:dyDescent="0.2">
      <c r="B57" s="19" t="s">
        <v>52</v>
      </c>
      <c r="F57" s="20" t="s">
        <v>53</v>
      </c>
      <c r="G57" s="64"/>
      <c r="H57" s="21">
        <v>6</v>
      </c>
      <c r="I57" s="22">
        <v>7.125</v>
      </c>
      <c r="J57" s="23"/>
      <c r="K57" s="24" t="s">
        <v>54</v>
      </c>
      <c r="L57" s="21" t="s">
        <v>3</v>
      </c>
      <c r="M57" s="99"/>
      <c r="N57" s="22" t="s">
        <v>3</v>
      </c>
      <c r="O57" s="26" t="e">
        <f t="shared" si="0"/>
        <v>#VALUE!</v>
      </c>
      <c r="P57" s="25"/>
      <c r="R57" s="76"/>
    </row>
    <row r="58" spans="2:20" ht="15" hidden="1" x14ac:dyDescent="0.2">
      <c r="B58" s="46" t="s">
        <v>55</v>
      </c>
      <c r="C58" s="82"/>
      <c r="D58" s="82"/>
      <c r="E58" s="82"/>
      <c r="F58" s="47" t="s">
        <v>56</v>
      </c>
      <c r="G58" s="68"/>
      <c r="H58" s="48">
        <v>6.3120000000000003</v>
      </c>
      <c r="I58" s="49">
        <v>7.0625</v>
      </c>
      <c r="J58" s="50"/>
      <c r="K58" s="51" t="s">
        <v>57</v>
      </c>
      <c r="L58" s="48">
        <v>6.3120000000000003</v>
      </c>
      <c r="M58" s="103"/>
      <c r="N58" s="49">
        <v>4.25</v>
      </c>
      <c r="O58" s="52">
        <f t="shared" si="0"/>
        <v>2.8125</v>
      </c>
      <c r="P58" s="25"/>
      <c r="R58" s="76"/>
    </row>
    <row r="59" spans="2:20" ht="15" hidden="1" x14ac:dyDescent="0.2">
      <c r="B59" s="46" t="s">
        <v>58</v>
      </c>
      <c r="C59" s="82"/>
      <c r="D59" s="82"/>
      <c r="E59" s="82"/>
      <c r="F59" s="47" t="s">
        <v>59</v>
      </c>
      <c r="G59" s="68"/>
      <c r="H59" s="48">
        <v>6.3120000000000003</v>
      </c>
      <c r="I59" s="49">
        <v>7.0625</v>
      </c>
      <c r="J59" s="53"/>
      <c r="K59" s="51" t="s">
        <v>60</v>
      </c>
      <c r="L59" s="48">
        <v>6.3120000000000003</v>
      </c>
      <c r="M59" s="103"/>
      <c r="N59" s="49">
        <v>4.25</v>
      </c>
      <c r="O59" s="52">
        <f t="shared" si="0"/>
        <v>2.8125</v>
      </c>
      <c r="P59" s="25"/>
      <c r="R59" s="76"/>
    </row>
    <row r="60" spans="2:20" ht="15" hidden="1" x14ac:dyDescent="0.2">
      <c r="B60" s="46" t="s">
        <v>61</v>
      </c>
      <c r="C60" s="82"/>
      <c r="D60" s="82"/>
      <c r="E60" s="82"/>
      <c r="F60" s="47" t="s">
        <v>62</v>
      </c>
      <c r="G60" s="68"/>
      <c r="H60" s="48">
        <v>6.3120000000000003</v>
      </c>
      <c r="I60" s="49">
        <v>7.0625</v>
      </c>
      <c r="J60" s="53"/>
      <c r="K60" s="51" t="s">
        <v>63</v>
      </c>
      <c r="L60" s="48">
        <v>6.3120000000000003</v>
      </c>
      <c r="M60" s="103"/>
      <c r="N60" s="49">
        <v>4.25</v>
      </c>
      <c r="O60" s="52">
        <f t="shared" si="0"/>
        <v>2.8125</v>
      </c>
      <c r="P60" s="25"/>
      <c r="Q60" s="83"/>
      <c r="R60" s="84"/>
    </row>
    <row r="61" spans="2:20" ht="15" hidden="1" x14ac:dyDescent="0.2">
      <c r="B61" s="19" t="s">
        <v>64</v>
      </c>
      <c r="F61" s="20" t="s">
        <v>65</v>
      </c>
      <c r="G61" s="64"/>
      <c r="H61" s="21">
        <v>6.3120000000000003</v>
      </c>
      <c r="I61" s="22">
        <v>7.0625</v>
      </c>
      <c r="J61" s="23"/>
      <c r="K61" s="24" t="s">
        <v>66</v>
      </c>
      <c r="L61" s="21" t="s">
        <v>3</v>
      </c>
      <c r="M61" s="99"/>
      <c r="N61" s="22" t="s">
        <v>3</v>
      </c>
      <c r="O61" s="26" t="e">
        <f t="shared" si="0"/>
        <v>#VALUE!</v>
      </c>
      <c r="P61" s="25"/>
      <c r="Q61" s="83"/>
      <c r="R61" s="84"/>
    </row>
    <row r="62" spans="2:20" ht="15" hidden="1" x14ac:dyDescent="0.2">
      <c r="B62" s="54" t="s">
        <v>67</v>
      </c>
      <c r="C62" s="85"/>
      <c r="D62" s="85"/>
      <c r="E62" s="85"/>
      <c r="F62" s="55" t="s">
        <v>68</v>
      </c>
      <c r="G62" s="69"/>
      <c r="H62" s="56">
        <v>4.4249999999999998</v>
      </c>
      <c r="I62" s="57">
        <v>5.13</v>
      </c>
      <c r="J62" s="58"/>
      <c r="K62" s="59" t="s">
        <v>69</v>
      </c>
      <c r="L62" s="56">
        <v>4.4249999999999998</v>
      </c>
      <c r="M62" s="104"/>
      <c r="N62" s="57">
        <v>3.27</v>
      </c>
      <c r="O62" s="60">
        <f t="shared" si="0"/>
        <v>1.8599999999999999</v>
      </c>
      <c r="P62" s="25"/>
      <c r="R62" s="76"/>
    </row>
    <row r="63" spans="2:20" ht="15" hidden="1" x14ac:dyDescent="0.2">
      <c r="B63" s="54" t="s">
        <v>70</v>
      </c>
      <c r="C63" s="85"/>
      <c r="D63" s="85"/>
      <c r="E63" s="85"/>
      <c r="F63" s="55" t="s">
        <v>71</v>
      </c>
      <c r="G63" s="69"/>
      <c r="H63" s="56">
        <v>4.4249999999999998</v>
      </c>
      <c r="I63" s="57">
        <v>5.13</v>
      </c>
      <c r="J63" s="58"/>
      <c r="K63" s="59" t="s">
        <v>72</v>
      </c>
      <c r="L63" s="56">
        <v>4.4249999999999998</v>
      </c>
      <c r="M63" s="104"/>
      <c r="N63" s="57">
        <v>3.27</v>
      </c>
      <c r="O63" s="60">
        <f t="shared" si="0"/>
        <v>1.8599999999999999</v>
      </c>
      <c r="P63" s="25"/>
      <c r="R63" s="76"/>
    </row>
    <row r="64" spans="2:20" ht="15" hidden="1" x14ac:dyDescent="0.2">
      <c r="B64" s="54" t="s">
        <v>73</v>
      </c>
      <c r="C64" s="85"/>
      <c r="D64" s="85"/>
      <c r="E64" s="85"/>
      <c r="F64" s="55" t="s">
        <v>74</v>
      </c>
      <c r="G64" s="69"/>
      <c r="H64" s="56">
        <v>4.4249999999999998</v>
      </c>
      <c r="I64" s="57">
        <v>5.13</v>
      </c>
      <c r="J64" s="58"/>
      <c r="K64" s="59" t="s">
        <v>75</v>
      </c>
      <c r="L64" s="56">
        <v>4.4249999999999998</v>
      </c>
      <c r="M64" s="104"/>
      <c r="N64" s="57">
        <v>3.27</v>
      </c>
      <c r="O64" s="60">
        <f t="shared" si="0"/>
        <v>1.8599999999999999</v>
      </c>
      <c r="P64" s="25"/>
      <c r="R64" s="76"/>
    </row>
    <row r="65" spans="2:20" ht="15" hidden="1" x14ac:dyDescent="0.2">
      <c r="B65" s="54" t="s">
        <v>76</v>
      </c>
      <c r="C65" s="85"/>
      <c r="D65" s="85"/>
      <c r="E65" s="85"/>
      <c r="F65" s="55" t="s">
        <v>77</v>
      </c>
      <c r="G65" s="69"/>
      <c r="H65" s="56">
        <v>4.625</v>
      </c>
      <c r="I65" s="57">
        <v>5.2960000000000003</v>
      </c>
      <c r="J65" s="58"/>
      <c r="K65" s="59" t="s">
        <v>78</v>
      </c>
      <c r="L65" s="56">
        <v>4.625</v>
      </c>
      <c r="M65" s="104"/>
      <c r="N65" s="57">
        <v>3.4359999999999999</v>
      </c>
      <c r="O65" s="60">
        <f t="shared" si="0"/>
        <v>1.8600000000000003</v>
      </c>
      <c r="P65" s="25"/>
      <c r="R65" s="76"/>
    </row>
    <row r="66" spans="2:20" ht="15" hidden="1" x14ac:dyDescent="0.2">
      <c r="B66" s="54" t="s">
        <v>79</v>
      </c>
      <c r="C66" s="85"/>
      <c r="D66" s="85"/>
      <c r="E66" s="85"/>
      <c r="F66" s="55" t="s">
        <v>80</v>
      </c>
      <c r="G66" s="69"/>
      <c r="H66" s="56">
        <v>4.625</v>
      </c>
      <c r="I66" s="57">
        <v>5.2960000000000003</v>
      </c>
      <c r="J66" s="58"/>
      <c r="K66" s="59" t="s">
        <v>81</v>
      </c>
      <c r="L66" s="56">
        <v>4.625</v>
      </c>
      <c r="M66" s="104"/>
      <c r="N66" s="57">
        <v>3.4359999999999999</v>
      </c>
      <c r="O66" s="60">
        <f t="shared" si="0"/>
        <v>1.8600000000000003</v>
      </c>
      <c r="P66" s="25"/>
      <c r="R66" s="76"/>
    </row>
    <row r="67" spans="2:20" ht="15" hidden="1" x14ac:dyDescent="0.2">
      <c r="B67" s="54" t="s">
        <v>82</v>
      </c>
      <c r="C67" s="85"/>
      <c r="D67" s="85"/>
      <c r="E67" s="85"/>
      <c r="F67" s="55" t="s">
        <v>83</v>
      </c>
      <c r="G67" s="69"/>
      <c r="H67" s="56">
        <v>4.625</v>
      </c>
      <c r="I67" s="57">
        <v>5.2960000000000003</v>
      </c>
      <c r="J67" s="58"/>
      <c r="K67" s="59" t="s">
        <v>84</v>
      </c>
      <c r="L67" s="56">
        <v>4.625</v>
      </c>
      <c r="M67" s="104"/>
      <c r="N67" s="57">
        <v>3.4359999999999999</v>
      </c>
      <c r="O67" s="60">
        <f t="shared" si="0"/>
        <v>1.8600000000000003</v>
      </c>
      <c r="P67" s="25"/>
      <c r="R67" s="76"/>
    </row>
    <row r="68" spans="2:20" hidden="1" x14ac:dyDescent="0.2">
      <c r="B68" s="19" t="s">
        <v>85</v>
      </c>
      <c r="F68" s="20" t="s">
        <v>86</v>
      </c>
      <c r="G68" s="64"/>
      <c r="H68" s="21">
        <v>12.75</v>
      </c>
      <c r="I68" s="22">
        <v>6.25</v>
      </c>
      <c r="J68" s="23"/>
      <c r="K68" s="24" t="s">
        <v>87</v>
      </c>
      <c r="L68" s="21">
        <v>8.125</v>
      </c>
      <c r="M68" s="99"/>
      <c r="N68" s="22">
        <v>6.25</v>
      </c>
      <c r="O68" s="26">
        <f t="shared" si="0"/>
        <v>0</v>
      </c>
      <c r="P68" s="19"/>
      <c r="R68" s="76"/>
      <c r="S68" s="23"/>
    </row>
    <row r="69" spans="2:20" hidden="1" x14ac:dyDescent="0.2">
      <c r="B69" s="19" t="s">
        <v>88</v>
      </c>
      <c r="F69" s="20" t="s">
        <v>89</v>
      </c>
      <c r="G69" s="64"/>
      <c r="H69" s="21">
        <v>11</v>
      </c>
      <c r="I69" s="22">
        <v>6.25</v>
      </c>
      <c r="J69" s="23"/>
      <c r="K69" s="24" t="s">
        <v>90</v>
      </c>
      <c r="L69" s="21">
        <v>6.375</v>
      </c>
      <c r="M69" s="99"/>
      <c r="N69" s="22">
        <v>6.25</v>
      </c>
      <c r="O69" s="26">
        <f t="shared" si="0"/>
        <v>0</v>
      </c>
      <c r="P69" s="19"/>
      <c r="R69" s="76"/>
      <c r="S69" s="23"/>
    </row>
    <row r="70" spans="2:20" hidden="1" x14ac:dyDescent="0.2">
      <c r="B70" s="19" t="s">
        <v>91</v>
      </c>
      <c r="F70" s="20" t="s">
        <v>92</v>
      </c>
      <c r="G70" s="64"/>
      <c r="H70" s="21">
        <v>11</v>
      </c>
      <c r="I70" s="22">
        <v>6.25</v>
      </c>
      <c r="J70" s="23"/>
      <c r="K70" s="24" t="s">
        <v>93</v>
      </c>
      <c r="L70" s="21">
        <v>6.375</v>
      </c>
      <c r="M70" s="99"/>
      <c r="N70" s="22">
        <v>6.25</v>
      </c>
      <c r="O70" s="26">
        <f t="shared" si="0"/>
        <v>0</v>
      </c>
      <c r="P70" s="19"/>
      <c r="R70" s="76"/>
      <c r="S70" s="23"/>
    </row>
    <row r="71" spans="2:20" hidden="1" x14ac:dyDescent="0.2">
      <c r="B71" s="19" t="s">
        <v>94</v>
      </c>
      <c r="F71" s="20" t="s">
        <v>95</v>
      </c>
      <c r="G71" s="64"/>
      <c r="H71" s="21">
        <v>11</v>
      </c>
      <c r="I71" s="22">
        <v>6.25</v>
      </c>
      <c r="J71" s="23"/>
      <c r="K71" s="24" t="s">
        <v>96</v>
      </c>
      <c r="L71" s="21">
        <v>6.375</v>
      </c>
      <c r="M71" s="99"/>
      <c r="N71" s="22">
        <v>6.25</v>
      </c>
      <c r="O71" s="26">
        <f t="shared" si="0"/>
        <v>0</v>
      </c>
      <c r="P71" s="19"/>
      <c r="R71" s="76"/>
      <c r="S71" s="23"/>
    </row>
    <row r="72" spans="2:20" hidden="1" x14ac:dyDescent="0.2">
      <c r="B72" s="19" t="s">
        <v>97</v>
      </c>
      <c r="F72" s="20" t="s">
        <v>98</v>
      </c>
      <c r="G72" s="64"/>
      <c r="H72" s="21">
        <v>11</v>
      </c>
      <c r="I72" s="22">
        <v>6.25</v>
      </c>
      <c r="J72" s="23"/>
      <c r="K72" s="24" t="s">
        <v>99</v>
      </c>
      <c r="L72" s="21">
        <v>6.375</v>
      </c>
      <c r="M72" s="99"/>
      <c r="N72" s="22">
        <v>6.25</v>
      </c>
      <c r="O72" s="26">
        <f t="shared" si="0"/>
        <v>0</v>
      </c>
      <c r="P72" s="19"/>
      <c r="R72" s="76"/>
      <c r="S72" s="23"/>
    </row>
    <row r="73" spans="2:20" hidden="1" x14ac:dyDescent="0.2">
      <c r="B73" s="19" t="s">
        <v>100</v>
      </c>
      <c r="F73" s="20" t="s">
        <v>101</v>
      </c>
      <c r="G73" s="64"/>
      <c r="H73" s="21">
        <v>5.6459999999999999</v>
      </c>
      <c r="I73" s="22">
        <v>5.375</v>
      </c>
      <c r="J73" s="23"/>
      <c r="K73" s="24" t="s">
        <v>102</v>
      </c>
      <c r="L73" s="86" t="s">
        <v>3</v>
      </c>
      <c r="M73" s="105"/>
      <c r="N73" s="87" t="s">
        <v>3</v>
      </c>
      <c r="O73" s="26" t="e">
        <f t="shared" si="0"/>
        <v>#VALUE!</v>
      </c>
      <c r="P73" s="19"/>
      <c r="R73" s="76"/>
      <c r="S73" s="23"/>
      <c r="T73" s="18"/>
    </row>
    <row r="74" spans="2:20" hidden="1" x14ac:dyDescent="0.2">
      <c r="B74" s="19" t="s">
        <v>103</v>
      </c>
      <c r="F74" s="20" t="s">
        <v>104</v>
      </c>
      <c r="G74" s="64"/>
      <c r="H74" s="21">
        <v>6.5110000000000001</v>
      </c>
      <c r="I74" s="22">
        <v>6.2930000000000001</v>
      </c>
      <c r="J74" s="23"/>
      <c r="K74" s="24" t="s">
        <v>105</v>
      </c>
      <c r="L74" s="86" t="s">
        <v>3</v>
      </c>
      <c r="M74" s="105"/>
      <c r="N74" s="87" t="s">
        <v>3</v>
      </c>
      <c r="O74" s="26" t="e">
        <f t="shared" si="0"/>
        <v>#VALUE!</v>
      </c>
      <c r="P74" s="19"/>
      <c r="R74" s="76"/>
      <c r="S74" s="23"/>
      <c r="T74" s="18"/>
    </row>
    <row r="75" spans="2:20" hidden="1" x14ac:dyDescent="0.2">
      <c r="B75" s="19" t="s">
        <v>106</v>
      </c>
      <c r="F75" s="20" t="s">
        <v>107</v>
      </c>
      <c r="G75" s="64"/>
      <c r="H75" s="21">
        <v>6.3140000000000001</v>
      </c>
      <c r="I75" s="22">
        <v>6.2930000000000001</v>
      </c>
      <c r="J75" s="23"/>
      <c r="K75" s="24" t="s">
        <v>108</v>
      </c>
      <c r="L75" s="86" t="s">
        <v>3</v>
      </c>
      <c r="M75" s="105"/>
      <c r="N75" s="87" t="s">
        <v>3</v>
      </c>
      <c r="O75" s="26" t="e">
        <f t="shared" si="0"/>
        <v>#VALUE!</v>
      </c>
      <c r="P75" s="19"/>
      <c r="R75" s="76"/>
      <c r="S75" s="23"/>
      <c r="T75" s="18"/>
    </row>
    <row r="76" spans="2:20" hidden="1" x14ac:dyDescent="0.2">
      <c r="B76" s="19" t="s">
        <v>109</v>
      </c>
      <c r="F76" s="20" t="s">
        <v>110</v>
      </c>
      <c r="G76" s="64"/>
      <c r="H76" s="21">
        <v>2.4569999999999999</v>
      </c>
      <c r="I76" s="22">
        <v>6.2930000000000001</v>
      </c>
      <c r="J76" s="23"/>
      <c r="K76" s="24" t="s">
        <v>111</v>
      </c>
      <c r="L76" s="86" t="s">
        <v>3</v>
      </c>
      <c r="M76" s="105"/>
      <c r="N76" s="87" t="s">
        <v>3</v>
      </c>
      <c r="O76" s="26" t="e">
        <f t="shared" si="0"/>
        <v>#VALUE!</v>
      </c>
      <c r="P76" s="19"/>
      <c r="R76" s="76"/>
      <c r="S76" s="23"/>
      <c r="T76" s="18"/>
    </row>
    <row r="77" spans="2:20" hidden="1" x14ac:dyDescent="0.2">
      <c r="B77" s="19" t="s">
        <v>112</v>
      </c>
      <c r="F77" s="20" t="s">
        <v>113</v>
      </c>
      <c r="G77" s="64"/>
      <c r="H77" s="21">
        <v>5.3239999999999998</v>
      </c>
      <c r="I77" s="22">
        <v>5.375</v>
      </c>
      <c r="J77" s="23"/>
      <c r="K77" s="24" t="s">
        <v>114</v>
      </c>
      <c r="L77" s="86" t="s">
        <v>3</v>
      </c>
      <c r="M77" s="105"/>
      <c r="N77" s="87" t="s">
        <v>3</v>
      </c>
      <c r="O77" s="26" t="e">
        <f t="shared" si="0"/>
        <v>#VALUE!</v>
      </c>
      <c r="P77" s="19"/>
      <c r="R77" s="76"/>
      <c r="S77" s="23"/>
      <c r="T77" s="18"/>
    </row>
    <row r="78" spans="2:20" hidden="1" x14ac:dyDescent="0.2">
      <c r="B78" s="19" t="s">
        <v>115</v>
      </c>
      <c r="F78" s="20" t="s">
        <v>116</v>
      </c>
      <c r="G78" s="64"/>
      <c r="H78" s="21">
        <v>3.7719999999999998</v>
      </c>
      <c r="I78" s="22">
        <v>5.375</v>
      </c>
      <c r="J78" s="23"/>
      <c r="K78" s="24" t="s">
        <v>117</v>
      </c>
      <c r="L78" s="86" t="s">
        <v>3</v>
      </c>
      <c r="M78" s="105"/>
      <c r="N78" s="87" t="s">
        <v>3</v>
      </c>
      <c r="O78" s="26" t="e">
        <f t="shared" si="0"/>
        <v>#VALUE!</v>
      </c>
      <c r="P78" s="19"/>
      <c r="R78" s="76"/>
      <c r="S78" s="23"/>
      <c r="T78" s="18"/>
    </row>
    <row r="79" spans="2:20" hidden="1" x14ac:dyDescent="0.2">
      <c r="B79" s="88" t="s">
        <v>118</v>
      </c>
      <c r="F79" s="20" t="s">
        <v>119</v>
      </c>
      <c r="G79" s="64"/>
      <c r="H79" s="21">
        <v>9.125</v>
      </c>
      <c r="I79" s="22">
        <v>4</v>
      </c>
      <c r="J79" s="23"/>
      <c r="K79" s="24" t="s">
        <v>120</v>
      </c>
      <c r="L79" s="86" t="s">
        <v>3</v>
      </c>
      <c r="M79" s="105"/>
      <c r="N79" s="87" t="s">
        <v>3</v>
      </c>
      <c r="O79" s="26" t="e">
        <f t="shared" si="0"/>
        <v>#VALUE!</v>
      </c>
      <c r="P79" s="19"/>
      <c r="R79" s="76"/>
      <c r="S79" s="23"/>
      <c r="T79" s="18"/>
    </row>
    <row r="80" spans="2:20" hidden="1" x14ac:dyDescent="0.2">
      <c r="B80" s="19" t="s">
        <v>121</v>
      </c>
      <c r="F80" s="20" t="s">
        <v>122</v>
      </c>
      <c r="G80" s="64"/>
      <c r="H80" s="21">
        <v>9.125</v>
      </c>
      <c r="I80" s="22">
        <v>4.0625</v>
      </c>
      <c r="J80" s="23"/>
      <c r="K80" s="24" t="s">
        <v>123</v>
      </c>
      <c r="L80" s="86" t="s">
        <v>3</v>
      </c>
      <c r="M80" s="105"/>
      <c r="N80" s="87" t="s">
        <v>3</v>
      </c>
      <c r="O80" s="26" t="e">
        <f t="shared" si="0"/>
        <v>#VALUE!</v>
      </c>
      <c r="P80" s="19"/>
      <c r="R80" s="76"/>
      <c r="S80" s="23"/>
      <c r="T80" s="18"/>
    </row>
    <row r="81" spans="2:20" hidden="1" x14ac:dyDescent="0.2">
      <c r="B81" s="19" t="s">
        <v>124</v>
      </c>
      <c r="F81" s="20" t="s">
        <v>125</v>
      </c>
      <c r="G81" s="64"/>
      <c r="H81" s="21">
        <v>9.125</v>
      </c>
      <c r="I81" s="22">
        <v>4.0625</v>
      </c>
      <c r="J81" s="23"/>
      <c r="K81" s="24" t="s">
        <v>126</v>
      </c>
      <c r="L81" s="86" t="s">
        <v>3</v>
      </c>
      <c r="M81" s="105"/>
      <c r="N81" s="87" t="s">
        <v>3</v>
      </c>
      <c r="O81" s="26" t="e">
        <f t="shared" si="0"/>
        <v>#VALUE!</v>
      </c>
      <c r="P81" s="19"/>
      <c r="R81" s="76"/>
      <c r="S81" s="23"/>
      <c r="T81" s="18"/>
    </row>
    <row r="82" spans="2:20" hidden="1" x14ac:dyDescent="0.2">
      <c r="B82" s="19" t="s">
        <v>127</v>
      </c>
      <c r="F82" s="20" t="s">
        <v>128</v>
      </c>
      <c r="G82" s="64"/>
      <c r="H82" s="21">
        <v>18.239999999999998</v>
      </c>
      <c r="I82" s="22">
        <v>4.0625</v>
      </c>
      <c r="J82" s="23"/>
      <c r="K82" s="24" t="s">
        <v>129</v>
      </c>
      <c r="L82" s="86" t="s">
        <v>3</v>
      </c>
      <c r="M82" s="105"/>
      <c r="N82" s="87" t="s">
        <v>3</v>
      </c>
      <c r="O82" s="26" t="e">
        <f t="shared" si="0"/>
        <v>#VALUE!</v>
      </c>
      <c r="P82" s="19"/>
      <c r="R82" s="76"/>
      <c r="S82" s="23"/>
    </row>
    <row r="83" spans="2:20" hidden="1" x14ac:dyDescent="0.2">
      <c r="B83" s="19"/>
      <c r="F83" s="76"/>
      <c r="G83" s="89"/>
      <c r="H83" s="21"/>
      <c r="I83" s="22"/>
      <c r="J83" s="23"/>
      <c r="K83" s="23"/>
      <c r="L83" s="19"/>
      <c r="M83" s="89"/>
      <c r="N83" s="76"/>
      <c r="P83" s="19"/>
      <c r="R83" s="76"/>
      <c r="S83" s="23"/>
      <c r="T83" s="23"/>
    </row>
    <row r="84" spans="2:20" hidden="1" x14ac:dyDescent="0.2">
      <c r="B84" s="19"/>
      <c r="F84" s="76"/>
      <c r="G84" s="89"/>
      <c r="H84" s="21"/>
      <c r="I84" s="22"/>
      <c r="J84" s="23"/>
      <c r="K84" s="23"/>
      <c r="L84" s="19"/>
      <c r="M84" s="89"/>
      <c r="N84" s="76"/>
      <c r="P84" s="19"/>
      <c r="R84" s="76"/>
      <c r="S84" s="23"/>
      <c r="T84" s="23"/>
    </row>
    <row r="85" spans="2:20" hidden="1" x14ac:dyDescent="0.2">
      <c r="B85" s="19"/>
      <c r="F85" s="76"/>
      <c r="G85" s="89"/>
      <c r="H85" s="21"/>
      <c r="I85" s="22"/>
      <c r="J85" s="23"/>
      <c r="K85" s="23"/>
      <c r="L85" s="19"/>
      <c r="M85" s="89"/>
      <c r="N85" s="76"/>
      <c r="P85" s="19"/>
      <c r="R85" s="76"/>
      <c r="S85" s="23"/>
      <c r="T85" s="23"/>
    </row>
    <row r="86" spans="2:20" hidden="1" x14ac:dyDescent="0.2">
      <c r="B86" s="19"/>
      <c r="F86" s="76"/>
      <c r="G86" s="89"/>
      <c r="H86" s="21"/>
      <c r="I86" s="22"/>
      <c r="J86" s="23"/>
      <c r="K86" s="23"/>
      <c r="L86" s="19"/>
      <c r="M86" s="89"/>
      <c r="N86" s="76"/>
      <c r="P86" s="19"/>
      <c r="R86" s="76"/>
      <c r="S86" s="23"/>
      <c r="T86" s="23"/>
    </row>
    <row r="87" spans="2:20" hidden="1" x14ac:dyDescent="0.2">
      <c r="B87" s="90"/>
      <c r="C87" s="91"/>
      <c r="D87" s="91"/>
      <c r="E87" s="91"/>
      <c r="F87" s="92"/>
      <c r="G87" s="91"/>
      <c r="H87" s="93"/>
      <c r="I87" s="94"/>
      <c r="J87" s="23"/>
      <c r="K87" s="23"/>
      <c r="L87" s="90"/>
      <c r="M87" s="91"/>
      <c r="N87" s="92"/>
      <c r="P87" s="19"/>
      <c r="R87" s="76"/>
      <c r="S87" s="23"/>
      <c r="T87" s="23"/>
    </row>
    <row r="88" spans="2:20" hidden="1" x14ac:dyDescent="0.2">
      <c r="B88" s="143"/>
      <c r="C88" s="143"/>
      <c r="D88" s="143"/>
      <c r="E88" s="143"/>
      <c r="F88" s="143"/>
      <c r="G88" s="74"/>
      <c r="H88" s="95"/>
      <c r="I88" s="95"/>
      <c r="J88" s="23"/>
      <c r="K88" s="23"/>
      <c r="L88" s="74"/>
      <c r="M88" s="74"/>
      <c r="N88" s="74"/>
      <c r="P88" s="74"/>
      <c r="Q88" s="74"/>
      <c r="R88" s="74"/>
      <c r="S88" s="23"/>
      <c r="T88" s="23"/>
    </row>
    <row r="89" spans="2:20" x14ac:dyDescent="0.2">
      <c r="B89" s="129"/>
      <c r="C89" s="129"/>
      <c r="D89" s="129"/>
      <c r="E89" s="129"/>
      <c r="F89" s="129"/>
      <c r="H89" s="23"/>
      <c r="I89" s="23"/>
      <c r="J89" s="23"/>
      <c r="K89" s="23"/>
      <c r="S89" s="23"/>
      <c r="T89" s="23"/>
    </row>
    <row r="90" spans="2:20" x14ac:dyDescent="0.2">
      <c r="B90" s="129"/>
      <c r="C90" s="129"/>
      <c r="D90" s="129"/>
      <c r="E90" s="129"/>
      <c r="F90" s="129"/>
      <c r="H90" s="23"/>
      <c r="I90" s="23"/>
      <c r="J90" s="23"/>
      <c r="K90" s="23"/>
      <c r="S90" s="23"/>
      <c r="T90" s="23"/>
    </row>
    <row r="91" spans="2:20" x14ac:dyDescent="0.2">
      <c r="B91" s="129"/>
      <c r="C91" s="129"/>
      <c r="D91" s="129"/>
      <c r="E91" s="129"/>
      <c r="F91" s="129"/>
      <c r="H91" s="23"/>
      <c r="I91" s="23"/>
      <c r="J91" s="23"/>
      <c r="K91" s="23"/>
      <c r="S91" s="23"/>
      <c r="T91" s="23"/>
    </row>
    <row r="92" spans="2:20" x14ac:dyDescent="0.2">
      <c r="B92" s="129"/>
      <c r="C92" s="129"/>
      <c r="D92" s="129"/>
      <c r="E92" s="129"/>
      <c r="F92" s="129"/>
      <c r="H92" s="23"/>
      <c r="I92" s="23"/>
      <c r="J92" s="23"/>
      <c r="K92" s="23"/>
      <c r="S92" s="23"/>
      <c r="T92" s="23"/>
    </row>
    <row r="93" spans="2:20" x14ac:dyDescent="0.2">
      <c r="B93" s="129"/>
      <c r="C93" s="129"/>
      <c r="D93" s="129"/>
      <c r="E93" s="129"/>
      <c r="F93" s="129"/>
      <c r="H93" s="23"/>
      <c r="I93" s="23"/>
      <c r="J93" s="23"/>
      <c r="K93" s="23"/>
      <c r="S93" s="23"/>
      <c r="T93" s="23"/>
    </row>
    <row r="94" spans="2:20" x14ac:dyDescent="0.2">
      <c r="B94" s="129"/>
      <c r="C94" s="129"/>
      <c r="D94" s="129"/>
      <c r="E94" s="129"/>
      <c r="F94" s="129"/>
      <c r="H94" s="23"/>
      <c r="I94" s="23"/>
      <c r="J94" s="23"/>
      <c r="K94" s="23"/>
      <c r="S94" s="23"/>
      <c r="T94" s="23"/>
    </row>
    <row r="95" spans="2:20" x14ac:dyDescent="0.2">
      <c r="B95" s="129"/>
      <c r="C95" s="129"/>
      <c r="D95" s="129"/>
      <c r="E95" s="129"/>
      <c r="F95" s="129"/>
      <c r="H95" s="23"/>
      <c r="I95" s="23"/>
      <c r="J95" s="23"/>
      <c r="K95" s="23"/>
      <c r="S95" s="23"/>
      <c r="T95" s="23"/>
    </row>
    <row r="96" spans="2:20" x14ac:dyDescent="0.2">
      <c r="B96" s="129"/>
      <c r="C96" s="129"/>
      <c r="D96" s="129"/>
      <c r="E96" s="129"/>
      <c r="F96" s="129"/>
      <c r="H96" s="23"/>
      <c r="I96" s="23"/>
      <c r="J96" s="23"/>
      <c r="K96" s="23"/>
      <c r="S96" s="23"/>
      <c r="T96" s="23"/>
    </row>
  </sheetData>
  <sheetProtection sheet="1" objects="1" selectLockedCells="1"/>
  <mergeCells count="29">
    <mergeCell ref="B96:F96"/>
    <mergeCell ref="B90:F90"/>
    <mergeCell ref="B91:F91"/>
    <mergeCell ref="B92:F92"/>
    <mergeCell ref="B93:F93"/>
    <mergeCell ref="B94:F94"/>
    <mergeCell ref="B95:F95"/>
    <mergeCell ref="B89:F89"/>
    <mergeCell ref="H11:I11"/>
    <mergeCell ref="N11:O11"/>
    <mergeCell ref="H13:I13"/>
    <mergeCell ref="N13:O13"/>
    <mergeCell ref="B25:P25"/>
    <mergeCell ref="H42:N42"/>
    <mergeCell ref="B43:F43"/>
    <mergeCell ref="H43:I43"/>
    <mergeCell ref="L43:N43"/>
    <mergeCell ref="P43:R43"/>
    <mergeCell ref="B88:F88"/>
    <mergeCell ref="E17:I17"/>
    <mergeCell ref="E18:I18"/>
    <mergeCell ref="E19:I19"/>
    <mergeCell ref="E9:I9"/>
    <mergeCell ref="K9:O9"/>
    <mergeCell ref="B2:P2"/>
    <mergeCell ref="B4:C4"/>
    <mergeCell ref="F4:O4"/>
    <mergeCell ref="B6:D6"/>
    <mergeCell ref="F6:O6"/>
  </mergeCells>
  <conditionalFormatting sqref="F11 L11">
    <cfRule type="cellIs" dxfId="3" priority="4" operator="lessThan">
      <formula>20</formula>
    </cfRule>
  </conditionalFormatting>
  <conditionalFormatting sqref="F13 L13">
    <cfRule type="cellIs" dxfId="2" priority="3" operator="lessThan">
      <formula>24</formula>
    </cfRule>
  </conditionalFormatting>
  <conditionalFormatting sqref="H13:I13">
    <cfRule type="cellIs" dxfId="1" priority="2" operator="lessThan">
      <formula>5.7</formula>
    </cfRule>
  </conditionalFormatting>
  <conditionalFormatting sqref="N13:O13">
    <cfRule type="cellIs" dxfId="0" priority="1" operator="lessThan">
      <formula>5.7</formula>
    </cfRule>
  </conditionalFormatting>
  <dataValidations count="2">
    <dataValidation type="list" allowBlank="1" showInputMessage="1" showErrorMessage="1" sqref="F4:G4" xr:uid="{2EF7EA5F-57A7-4D0A-B626-071EF0FB70FB}">
      <formula1>Table1</formula1>
    </dataValidation>
    <dataValidation type="list" allowBlank="1" showInputMessage="1" showErrorMessage="1" sqref="F6:O6" xr:uid="{E8B28B8A-7402-44AD-AB3B-A2CB6FFD499B}">
      <formula1>Table2</formula1>
    </dataValidation>
  </dataValidations>
  <printOptions horizontalCentered="1"/>
  <pageMargins left="0.25" right="0.25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3c5cef5-1dbf-4005-b707-87be640ba1b9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C695CE647A49439F9C8A651FBB7B48" ma:contentTypeVersion="10" ma:contentTypeDescription="Create a new document." ma:contentTypeScope="" ma:versionID="882096bbb987f9a902e1a003a55a4aff">
  <xsd:schema xmlns:xsd="http://www.w3.org/2001/XMLSchema" xmlns:xs="http://www.w3.org/2001/XMLSchema" xmlns:p="http://schemas.microsoft.com/office/2006/metadata/properties" xmlns:ns2="a077ebb4-abc6-48d8-abad-688f12648f4b" xmlns:ns3="e3c5cef5-1dbf-4005-b707-87be640ba1b9" targetNamespace="http://schemas.microsoft.com/office/2006/metadata/properties" ma:root="true" ma:fieldsID="63a6fc2c79aabb5d9a86ba604e39a903" ns2:_="" ns3:_="">
    <xsd:import namespace="a077ebb4-abc6-48d8-abad-688f12648f4b"/>
    <xsd:import namespace="e3c5cef5-1dbf-4005-b707-87be640ba1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77ebb4-abc6-48d8-abad-688f12648f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c5cef5-1dbf-4005-b707-87be640ba1b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45E095-687A-4D7C-B3D2-6CC27513A5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7BD20A-F01B-4C64-85AA-5A0A95017DBD}">
  <ds:schemaRefs>
    <ds:schemaRef ds:uri="http://schemas.microsoft.com/office/2006/documentManagement/types"/>
    <ds:schemaRef ds:uri="http://www.w3.org/XML/1998/namespace"/>
    <ds:schemaRef ds:uri="http://purl.org/dc/terms/"/>
    <ds:schemaRef ds:uri="e3c5cef5-1dbf-4005-b707-87be640ba1b9"/>
    <ds:schemaRef ds:uri="http://purl.org/dc/elements/1.1/"/>
    <ds:schemaRef ds:uri="a077ebb4-abc6-48d8-abad-688f12648f4b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DA027EC0-F951-4F50-AB4C-62C226CE55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77ebb4-abc6-48d8-abad-688f12648f4b"/>
    <ds:schemaRef ds:uri="e3c5cef5-1dbf-4005-b707-87be640ba1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166</vt:i4>
      </vt:variant>
    </vt:vector>
  </HeadingPairs>
  <TitlesOfParts>
    <vt:vector size="167" baseType="lpstr">
      <vt:lpstr>Egress Calculator</vt:lpstr>
      <vt:lpstr>'Egress Calculator'!Builder_s_Choice_DH_Equalite</vt:lpstr>
      <vt:lpstr>'Egress Calculator'!Builder_s_Choice_DH_Oriel</vt:lpstr>
      <vt:lpstr>'Egress Calculator'!Builder_s_Choice_DH_Revese_Oriel</vt:lpstr>
      <vt:lpstr>'Egress Calculator'!Builder_s_Choice_SH_Equalite</vt:lpstr>
      <vt:lpstr>'Egress Calculator'!Builder_s_Choice_SH_Oriel</vt:lpstr>
      <vt:lpstr>'Egress Calculator'!Builder_s_Choice_SH_Revese_Oriel</vt:lpstr>
      <vt:lpstr>'Egress Calculator'!Cambridge_DH_Equalite</vt:lpstr>
      <vt:lpstr>'Egress Calculator'!Cambridge_DH_Oriel</vt:lpstr>
      <vt:lpstr>'Egress Calculator'!Cambridge_DH_Reverse_Oriel</vt:lpstr>
      <vt:lpstr>'Egress Calculator'!Cambridge_SH_Equalite</vt:lpstr>
      <vt:lpstr>'Egress Calculator'!Cambridge_SH_Oriel</vt:lpstr>
      <vt:lpstr>'Egress Calculator'!Cambridge_SH_Reverse_Oriel</vt:lpstr>
      <vt:lpstr>'Egress Calculator'!Cambridge_Two_Lite_Slider</vt:lpstr>
      <vt:lpstr>'Egress Calculator'!Cambridge_V3SL_Equalite</vt:lpstr>
      <vt:lpstr>'Egress Calculator'!Cambridge_V3SL_QHQ</vt:lpstr>
      <vt:lpstr>'Egress Calculator'!Casement_VCCX_Window</vt:lpstr>
      <vt:lpstr>'Egress Calculator'!Edgemont_Double_Hung_Equalite</vt:lpstr>
      <vt:lpstr>'Egress Calculator'!Edgemont_Double_Hung_Oriel</vt:lpstr>
      <vt:lpstr>'Egress Calculator'!Edgemont_Double_Hung_Reverse_Oriel</vt:lpstr>
      <vt:lpstr>'Egress Calculator'!Edgemont_Two_Lite_Slider</vt:lpstr>
      <vt:lpstr>'Egress Calculator'!Edgemont_V3SL_Equalite</vt:lpstr>
      <vt:lpstr>'Egress Calculator'!Edgemont_V3SL_QHQ</vt:lpstr>
      <vt:lpstr>'Egress Calculator'!Fortified_Ocean_View_DH</vt:lpstr>
      <vt:lpstr>'Egress Calculator'!Fortified_Ocean_View_SH</vt:lpstr>
      <vt:lpstr>'Egress Calculator'!Four_Panel_Patio_Door_Aluminum_Sill</vt:lpstr>
      <vt:lpstr>'Egress Calculator'!Height</vt:lpstr>
      <vt:lpstr>'Egress Calculator'!Height.E.BCDHO</vt:lpstr>
      <vt:lpstr>'Egress Calculator'!Height.E.BCDHRO</vt:lpstr>
      <vt:lpstr>'Egress Calculator'!Height.E.BCSHE</vt:lpstr>
      <vt:lpstr>'Egress Calculator'!Height.E.BCSHO</vt:lpstr>
      <vt:lpstr>'Egress Calculator'!Height.E.BCSHRO</vt:lpstr>
      <vt:lpstr>'Egress Calculator'!Height.E.CA</vt:lpstr>
      <vt:lpstr>'Egress Calculator'!Height.E.CDHE</vt:lpstr>
      <vt:lpstr>'Egress Calculator'!Height.E.CDHO</vt:lpstr>
      <vt:lpstr>'Egress Calculator'!Height.E.CDHRO</vt:lpstr>
      <vt:lpstr>'Egress Calculator'!Height.E.CSHE</vt:lpstr>
      <vt:lpstr>'Egress Calculator'!Height.E.CSHO</vt:lpstr>
      <vt:lpstr>'Egress Calculator'!Height.E.CSHRO</vt:lpstr>
      <vt:lpstr>'Egress Calculator'!Height.E.SSDHE</vt:lpstr>
      <vt:lpstr>'Egress Calculator'!Height.E.SSDHO</vt:lpstr>
      <vt:lpstr>'Egress Calculator'!Height.E.SSDHRO</vt:lpstr>
      <vt:lpstr>'Egress Calculator'!Height.E.SSSHE</vt:lpstr>
      <vt:lpstr>'Egress Calculator'!Height.E.SSSHO</vt:lpstr>
      <vt:lpstr>'Egress Calculator'!Height.E.SSSHRO</vt:lpstr>
      <vt:lpstr>'Egress Calculator'!Height.E.WW2</vt:lpstr>
      <vt:lpstr>'Egress Calculator'!Height.E.WW3</vt:lpstr>
      <vt:lpstr>'Egress Calculator'!Height.E.WW4</vt:lpstr>
      <vt:lpstr>'Egress Calculator'!Height.E.WW5</vt:lpstr>
      <vt:lpstr>'Egress Calculator'!Height.E_BCDHE</vt:lpstr>
      <vt:lpstr>'Egress Calculator'!Height.S.BCDHO</vt:lpstr>
      <vt:lpstr>'Egress Calculator'!Height.S.BCDHRO</vt:lpstr>
      <vt:lpstr>'Egress Calculator'!Height.S.BCSHE</vt:lpstr>
      <vt:lpstr>'Egress Calculator'!Height.S.BCSHO</vt:lpstr>
      <vt:lpstr>'Egress Calculator'!Height.S.BCSHRO</vt:lpstr>
      <vt:lpstr>'Egress Calculator'!Height.S.C2LS</vt:lpstr>
      <vt:lpstr>'Egress Calculator'!Height.S.C3LSE</vt:lpstr>
      <vt:lpstr>'Egress Calculator'!Height.S.C3LSQHQ</vt:lpstr>
      <vt:lpstr>'Egress Calculator'!Height.S.CA</vt:lpstr>
      <vt:lpstr>'Egress Calculator'!Height.S.CDHE</vt:lpstr>
      <vt:lpstr>'Egress Calculator'!Height.S.CDHO</vt:lpstr>
      <vt:lpstr>'Egress Calculator'!Height.S.CDHRO</vt:lpstr>
      <vt:lpstr>'Egress Calculator'!Height.S.CSHE</vt:lpstr>
      <vt:lpstr>'Egress Calculator'!Height.S.CSHO</vt:lpstr>
      <vt:lpstr>'Egress Calculator'!Height.S.CSHRO</vt:lpstr>
      <vt:lpstr>'Egress Calculator'!Height.S.E2LS</vt:lpstr>
      <vt:lpstr>'Egress Calculator'!Height.S.E3LSE</vt:lpstr>
      <vt:lpstr>'Egress Calculator'!Height.S.E3LSQHQ</vt:lpstr>
      <vt:lpstr>'Egress Calculator'!Height.S.EDHE</vt:lpstr>
      <vt:lpstr>'Egress Calculator'!Height.S.EDHO</vt:lpstr>
      <vt:lpstr>'Egress Calculator'!Height.S.EDHRO</vt:lpstr>
      <vt:lpstr>'Egress Calculator'!Height.S.PD2A</vt:lpstr>
      <vt:lpstr>'Egress Calculator'!Height.S.PD2V</vt:lpstr>
      <vt:lpstr>'Egress Calculator'!Height.S.PD3A</vt:lpstr>
      <vt:lpstr>'Egress Calculator'!Height.S.PD4A</vt:lpstr>
      <vt:lpstr>'Egress Calculator'!Height.S.SSDHE</vt:lpstr>
      <vt:lpstr>'Egress Calculator'!Height.S.SSDHO</vt:lpstr>
      <vt:lpstr>'Egress Calculator'!Height.S.SSDHOV</vt:lpstr>
      <vt:lpstr>'Egress Calculator'!Height.S.SSDHRO</vt:lpstr>
      <vt:lpstr>'Egress Calculator'!Height.S.SSSHE</vt:lpstr>
      <vt:lpstr>'Egress Calculator'!Height.S.SSSHO</vt:lpstr>
      <vt:lpstr>'Egress Calculator'!Height.S.SSSHOV</vt:lpstr>
      <vt:lpstr>'Egress Calculator'!Height.S.SSSHRO</vt:lpstr>
      <vt:lpstr>'Egress Calculator'!Height.S.WW2</vt:lpstr>
      <vt:lpstr>'Egress Calculator'!Height.S.WW3</vt:lpstr>
      <vt:lpstr>'Egress Calculator'!Height.S.WW4</vt:lpstr>
      <vt:lpstr>'Egress Calculator'!Height.S.WW5</vt:lpstr>
      <vt:lpstr>'Egress Calculator'!Height.S_BCDHE</vt:lpstr>
      <vt:lpstr>'Egress Calculator'!Print_Area</vt:lpstr>
      <vt:lpstr>'Egress Calculator'!ProductModel</vt:lpstr>
      <vt:lpstr>'Egress Calculator'!Signature_Series_DH_Equalite</vt:lpstr>
      <vt:lpstr>'Egress Calculator'!Signature_Series_DH_Oriel</vt:lpstr>
      <vt:lpstr>'Egress Calculator'!Signature_Series_DH_Reverse_Oriel</vt:lpstr>
      <vt:lpstr>'Egress Calculator'!Signature_Series_SH_Equalite</vt:lpstr>
      <vt:lpstr>'Egress Calculator'!Signature_Series_SH_Oriel</vt:lpstr>
      <vt:lpstr>'Egress Calculator'!Signature_Series_SH_Reverse_Oriel</vt:lpstr>
      <vt:lpstr>'Egress Calculator'!Table1</vt:lpstr>
      <vt:lpstr>'Egress Calculator'!Table2</vt:lpstr>
      <vt:lpstr>'Egress Calculator'!Three_Panel_Patio_Door_Aluminum_Sill</vt:lpstr>
      <vt:lpstr>'Egress Calculator'!Two_Panel_Patio_Door_Aluminum_Sill</vt:lpstr>
      <vt:lpstr>'Egress Calculator'!Two_Panel_Patio_Door_Vinyl_Sill</vt:lpstr>
      <vt:lpstr>'Egress Calculator'!VWW2U_VTCCX</vt:lpstr>
      <vt:lpstr>'Egress Calculator'!VWW3U</vt:lpstr>
      <vt:lpstr>'Egress Calculator'!VWW4U</vt:lpstr>
      <vt:lpstr>'Egress Calculator'!VWW5U</vt:lpstr>
      <vt:lpstr>'Egress Calculator'!Width</vt:lpstr>
      <vt:lpstr>'Egress Calculator'!Width.E.BCDHO</vt:lpstr>
      <vt:lpstr>'Egress Calculator'!Width.E.BCDHRO</vt:lpstr>
      <vt:lpstr>'Egress Calculator'!Width.E.BCSHE</vt:lpstr>
      <vt:lpstr>'Egress Calculator'!Width.E.BCSHO</vt:lpstr>
      <vt:lpstr>'Egress Calculator'!Width.E.BCSHRO</vt:lpstr>
      <vt:lpstr>'Egress Calculator'!Width.E.CA</vt:lpstr>
      <vt:lpstr>'Egress Calculator'!Width.E.CDHE</vt:lpstr>
      <vt:lpstr>'Egress Calculator'!Width.E.CDHO</vt:lpstr>
      <vt:lpstr>'Egress Calculator'!Width.E.CDHRO</vt:lpstr>
      <vt:lpstr>'Egress Calculator'!Width.E.CSHE</vt:lpstr>
      <vt:lpstr>'Egress Calculator'!Width.E.CSHO</vt:lpstr>
      <vt:lpstr>'Egress Calculator'!Width.E.CSHRO</vt:lpstr>
      <vt:lpstr>'Egress Calculator'!Width.E.SSDHE</vt:lpstr>
      <vt:lpstr>'Egress Calculator'!Width.E.SSDHO</vt:lpstr>
      <vt:lpstr>'Egress Calculator'!Width.E.SSDHRO</vt:lpstr>
      <vt:lpstr>'Egress Calculator'!Width.E.SSSHE</vt:lpstr>
      <vt:lpstr>'Egress Calculator'!Width.E.SSSHO</vt:lpstr>
      <vt:lpstr>'Egress Calculator'!Width.E.SSSHRO</vt:lpstr>
      <vt:lpstr>'Egress Calculator'!Width.E.WW2</vt:lpstr>
      <vt:lpstr>'Egress Calculator'!Width.E.WW3</vt:lpstr>
      <vt:lpstr>'Egress Calculator'!Width.E.WW4</vt:lpstr>
      <vt:lpstr>'Egress Calculator'!Width.E.WW5</vt:lpstr>
      <vt:lpstr>'Egress Calculator'!Width.E_BCDHE</vt:lpstr>
      <vt:lpstr>'Egress Calculator'!Width.S.BCDHE</vt:lpstr>
      <vt:lpstr>'Egress Calculator'!Width.S.BCDHO</vt:lpstr>
      <vt:lpstr>'Egress Calculator'!Width.S.BCDHRO</vt:lpstr>
      <vt:lpstr>'Egress Calculator'!Width.S.BCSHE</vt:lpstr>
      <vt:lpstr>'Egress Calculator'!Width.S.BCSHO</vt:lpstr>
      <vt:lpstr>'Egress Calculator'!Width.S.BCSHRO</vt:lpstr>
      <vt:lpstr>'Egress Calculator'!Width.S.C2LS</vt:lpstr>
      <vt:lpstr>'Egress Calculator'!Width.S.C3LSE</vt:lpstr>
      <vt:lpstr>'Egress Calculator'!Width.S.C3LSQHQ</vt:lpstr>
      <vt:lpstr>'Egress Calculator'!Width.S.CA</vt:lpstr>
      <vt:lpstr>'Egress Calculator'!Width.S.CDHE</vt:lpstr>
      <vt:lpstr>Width.S.CDHO</vt:lpstr>
      <vt:lpstr>'Egress Calculator'!Width.S.CDHRO</vt:lpstr>
      <vt:lpstr>'Egress Calculator'!Width.S.CSHE</vt:lpstr>
      <vt:lpstr>'Egress Calculator'!Width.S.CSHO</vt:lpstr>
      <vt:lpstr>'Egress Calculator'!Width.S.CSHRO</vt:lpstr>
      <vt:lpstr>'Egress Calculator'!Width.S.E2LS</vt:lpstr>
      <vt:lpstr>'Egress Calculator'!Width.S.E3LSE</vt:lpstr>
      <vt:lpstr>'Egress Calculator'!Width.S.E3LSQHQ</vt:lpstr>
      <vt:lpstr>'Egress Calculator'!Width.S.EDHE</vt:lpstr>
      <vt:lpstr>'Egress Calculator'!Width.S.EDHO</vt:lpstr>
      <vt:lpstr>'Egress Calculator'!Width.S.EDHRO</vt:lpstr>
      <vt:lpstr>'Egress Calculator'!Width.S.PD2A</vt:lpstr>
      <vt:lpstr>'Egress Calculator'!Width.S.PD2V</vt:lpstr>
      <vt:lpstr>'Egress Calculator'!Width.S.PD3A</vt:lpstr>
      <vt:lpstr>'Egress Calculator'!Width.S.PD4A</vt:lpstr>
      <vt:lpstr>'Egress Calculator'!Width.S.SSDHE</vt:lpstr>
      <vt:lpstr>'Egress Calculator'!Width.S.SSDHO</vt:lpstr>
      <vt:lpstr>'Egress Calculator'!Width.S.SSDHOV</vt:lpstr>
      <vt:lpstr>'Egress Calculator'!Width.S.SSDHRO</vt:lpstr>
      <vt:lpstr>'Egress Calculator'!Width.S.SSSHE</vt:lpstr>
      <vt:lpstr>'Egress Calculator'!Width.S.SSSHO</vt:lpstr>
      <vt:lpstr>'Egress Calculator'!Width.S.SSSHOV</vt:lpstr>
      <vt:lpstr>'Egress Calculator'!Width.S.SSSHRO</vt:lpstr>
      <vt:lpstr>'Egress Calculator'!Width.S.WW2_</vt:lpstr>
      <vt:lpstr>'Egress Calculator'!Width.S.WW3_</vt:lpstr>
      <vt:lpstr>'Egress Calculator'!Width.S.WW4_</vt:lpstr>
      <vt:lpstr>'Egress Calculator'!Width.S.WW5_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Matthew Pilař</dc:creator>
  <cp:lastModifiedBy>Bob Colmery</cp:lastModifiedBy>
  <cp:lastPrinted>2024-09-12T12:20:30Z</cp:lastPrinted>
  <dcterms:created xsi:type="dcterms:W3CDTF">2022-01-26T12:13:07Z</dcterms:created>
  <dcterms:modified xsi:type="dcterms:W3CDTF">2025-08-22T16:55:24Z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0x01010041C695CE647A49439F9C8A651FBB7B48</vt:lpwstr>
  </property>
  <property fmtid="{D5CDD505-2E9C-101B-9397-08002B2CF9AE}" pid="3" name="Order">
    <vt:r8>897200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